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7770" windowHeight="8325" activeTab="0"/>
  </bookViews>
  <sheets>
    <sheet name="partecipazione" sheetId="1" r:id="rId1"/>
    <sheet name="voti di lista" sheetId="2" r:id="rId2"/>
  </sheets>
  <definedNames/>
  <calcPr fullCalcOnLoad="1"/>
</workbook>
</file>

<file path=xl/sharedStrings.xml><?xml version="1.0" encoding="utf-8"?>
<sst xmlns="http://schemas.openxmlformats.org/spreadsheetml/2006/main" count="167" uniqueCount="62">
  <si>
    <t>Elettori</t>
  </si>
  <si>
    <t>% votanti (su elettori)</t>
  </si>
  <si>
    <t xml:space="preserve"> </t>
  </si>
  <si>
    <t>Votanti</t>
  </si>
  <si>
    <t>% voti validi (su votanti)</t>
  </si>
  <si>
    <t>% schede bianche (su votanti)</t>
  </si>
  <si>
    <t>% voti nulli o contestati (su votanti)</t>
  </si>
  <si>
    <t>Totale</t>
  </si>
  <si>
    <t>Forza Italia</t>
  </si>
  <si>
    <t>Udc</t>
  </si>
  <si>
    <t>Lega Nord</t>
  </si>
  <si>
    <t>Rifondazione comunista</t>
  </si>
  <si>
    <t>Comunisti italiani</t>
  </si>
  <si>
    <t>Fiamma tricolore</t>
  </si>
  <si>
    <t>Elezioni europee del 12-13 giugno 2004</t>
  </si>
  <si>
    <t>Voti validi</t>
  </si>
  <si>
    <t>Regione</t>
  </si>
  <si>
    <t>Piemonte</t>
  </si>
  <si>
    <t>Lombardia</t>
  </si>
  <si>
    <t>Trentino-Alto Adige</t>
  </si>
  <si>
    <t xml:space="preserve">Veneto </t>
  </si>
  <si>
    <t>Friuli-Venezia Giulia</t>
  </si>
  <si>
    <t>Liguria</t>
  </si>
  <si>
    <t>Circ. nord-occidentale</t>
  </si>
  <si>
    <t>Emilia-Romagna</t>
  </si>
  <si>
    <t>Circ. nord-orientale</t>
  </si>
  <si>
    <t>Toscana</t>
  </si>
  <si>
    <t>Umbria</t>
  </si>
  <si>
    <t>Marche</t>
  </si>
  <si>
    <t>Lazio</t>
  </si>
  <si>
    <t>Abruzzo</t>
  </si>
  <si>
    <t>Molise</t>
  </si>
  <si>
    <t>Campania</t>
  </si>
  <si>
    <t>Basilicata</t>
  </si>
  <si>
    <t>Calabria</t>
  </si>
  <si>
    <t>Puglia</t>
  </si>
  <si>
    <t>Circ. centrale</t>
  </si>
  <si>
    <t>Circ. meridionale</t>
  </si>
  <si>
    <t>Sicilia</t>
  </si>
  <si>
    <t>Sardegna</t>
  </si>
  <si>
    <t>Circ. insulare</t>
  </si>
  <si>
    <t>Partecipazione elettorale alle elezioni europee del 12-13 giugno 2004</t>
  </si>
  <si>
    <t>Voti non validi</t>
  </si>
  <si>
    <t>Uniti nell'Ulivo</t>
  </si>
  <si>
    <t>Alleanza nazionale</t>
  </si>
  <si>
    <t>Fed. dei Verdi</t>
  </si>
  <si>
    <t>Lista Emma Bonino</t>
  </si>
  <si>
    <t>Di Pietro-Occhetto</t>
  </si>
  <si>
    <t>Socialisti uniti</t>
  </si>
  <si>
    <t>A.p. UdEur</t>
  </si>
  <si>
    <t>Alternativa sociale</t>
  </si>
  <si>
    <t>Uv e Svp</t>
  </si>
  <si>
    <r>
      <t>Altre liste</t>
    </r>
    <r>
      <rPr>
        <b/>
        <vertAlign val="superscript"/>
        <sz val="10"/>
        <rFont val="Times New Roman"/>
        <family val="1"/>
      </rPr>
      <t>a</t>
    </r>
  </si>
  <si>
    <r>
      <t xml:space="preserve">a </t>
    </r>
    <r>
      <rPr>
        <sz val="10"/>
        <rFont val="Times New Roman"/>
        <family val="1"/>
      </rPr>
      <t>Sotto la voce "Altre liste" sono ricomprese: Abolizione scorporo verdi verdi, Alleanza lombarda autonoma, Lista consumatori, Movimento idea soc. Rauti, No euro, Patto Segni-Scognamiglio, Paese nuovo, Partito dei pensionati, Pri Liberal Sgarbi</t>
    </r>
  </si>
  <si>
    <t>--</t>
  </si>
  <si>
    <t>Voti di lista alle elezioni europee del 12-13 giugno 2004 (valori assoluti)</t>
  </si>
  <si>
    <r>
      <t>Nota:</t>
    </r>
    <r>
      <rPr>
        <sz val="9"/>
        <rFont val="Times New Roman"/>
        <family val="1"/>
      </rPr>
      <t xml:space="preserve"> il valore complessivo della circoscrizione non corrisponde al valore ottenuto dalla somma dei dati relativi alle corrispondenti regioni, poiché nel totale per circoscrizione si ricomprendono anche i voti espressi dagli italiani all'estero.</t>
    </r>
  </si>
  <si>
    <t>Voti di lista alle elezioni europee del 12-13 giugno 2004 (valori percentuali)</t>
  </si>
  <si>
    <r>
      <t xml:space="preserve">Fonte: </t>
    </r>
    <r>
      <rPr>
        <sz val="9"/>
        <rFont val="Times New Roman"/>
        <family val="1"/>
      </rPr>
      <t>nostra elaborazione su dati ministero dell'Interno, Direzione centrale dei servizi elettorali.</t>
    </r>
  </si>
  <si>
    <t>Italia</t>
  </si>
  <si>
    <t>Valle d'Aosta</t>
  </si>
  <si>
    <t>Italia + Estero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</si>
</sst>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6">
    <font>
      <sz val="10"/>
      <name val="Arial"/>
      <family val="0"/>
    </font>
    <font>
      <b/>
      <sz val="14"/>
      <name val="Times New Roman"/>
      <family val="1"/>
    </font>
    <font>
      <sz val="10"/>
      <name val="Geneva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1" fillId="0" borderId="0" xfId="19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inden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/>
    </xf>
    <xf numFmtId="0" fontId="10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3" fontId="12" fillId="0" borderId="2" xfId="0" applyNumberFormat="1" applyFont="1" applyBorder="1" applyAlignment="1">
      <alignment/>
    </xf>
    <xf numFmtId="0" fontId="6" fillId="0" borderId="0" xfId="0" applyFont="1" applyFill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8" fillId="0" borderId="1" xfId="0" applyFont="1" applyFill="1" applyBorder="1" applyAlignment="1">
      <alignment horizontal="right" textRotation="90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 quotePrefix="1">
      <alignment horizontal="right"/>
    </xf>
    <xf numFmtId="0" fontId="4" fillId="0" borderId="0" xfId="0" applyFont="1" applyFill="1" applyAlignment="1">
      <alignment horizontal="justify"/>
    </xf>
    <xf numFmtId="0" fontId="1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0" fillId="0" borderId="0" xfId="17" applyNumberFormat="1" applyAlignment="1" quotePrefix="1">
      <alignment/>
    </xf>
    <xf numFmtId="0" fontId="8" fillId="0" borderId="0" xfId="0" applyFont="1" applyFill="1" applyBorder="1" applyAlignment="1">
      <alignment horizontal="center" textRotation="90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19.8515625" style="2" customWidth="1"/>
    <col min="2" max="3" width="10.421875" style="2" customWidth="1"/>
    <col min="4" max="4" width="9.8515625" style="2" customWidth="1"/>
    <col min="5" max="5" width="1.28515625" style="2" customWidth="1"/>
    <col min="6" max="6" width="10.140625" style="2" customWidth="1"/>
    <col min="7" max="7" width="10.57421875" style="2" customWidth="1"/>
    <col min="8" max="8" width="10.57421875" style="16" customWidth="1"/>
    <col min="9" max="10" width="10.57421875" style="2" customWidth="1"/>
    <col min="11" max="11" width="1.8515625" style="2" customWidth="1"/>
    <col min="12" max="12" width="4.28125" style="2" customWidth="1"/>
    <col min="13" max="16" width="9.28125" style="2" bestFit="1" customWidth="1"/>
    <col min="17" max="16384" width="9.140625" style="2" customWidth="1"/>
  </cols>
  <sheetData>
    <row r="1" spans="1:8" ht="18.75">
      <c r="A1" s="1" t="s">
        <v>14</v>
      </c>
      <c r="H1" s="2"/>
    </row>
    <row r="2" spans="1:8" ht="15" customHeight="1">
      <c r="A2" s="1"/>
      <c r="H2" s="2"/>
    </row>
    <row r="3" spans="1:8" ht="12">
      <c r="A3" s="3" t="s">
        <v>41</v>
      </c>
      <c r="B3" s="16"/>
      <c r="H3" s="2"/>
    </row>
    <row r="5" spans="1:11" ht="36">
      <c r="A5" s="4" t="s">
        <v>16</v>
      </c>
      <c r="B5" s="5" t="s">
        <v>0</v>
      </c>
      <c r="C5" s="5" t="s">
        <v>3</v>
      </c>
      <c r="D5" s="5" t="s">
        <v>1</v>
      </c>
      <c r="E5" s="5"/>
      <c r="F5" s="5" t="s">
        <v>15</v>
      </c>
      <c r="G5" s="5" t="s">
        <v>4</v>
      </c>
      <c r="H5" s="5" t="s">
        <v>42</v>
      </c>
      <c r="I5" s="5" t="s">
        <v>5</v>
      </c>
      <c r="J5" s="5" t="s">
        <v>6</v>
      </c>
      <c r="K5" s="5" t="s">
        <v>2</v>
      </c>
    </row>
    <row r="6" spans="1:11" ht="3.75" customHeight="1">
      <c r="A6" s="6"/>
      <c r="B6" s="16"/>
      <c r="C6" s="16"/>
      <c r="D6" s="12"/>
      <c r="E6" s="7"/>
      <c r="F6" s="26"/>
      <c r="G6" s="12"/>
      <c r="H6" s="26"/>
      <c r="I6" s="12"/>
      <c r="J6" s="8"/>
      <c r="K6" s="9"/>
    </row>
    <row r="7" spans="1:11" ht="12">
      <c r="A7" s="6" t="s">
        <v>17</v>
      </c>
      <c r="B7" s="16">
        <v>3622313</v>
      </c>
      <c r="C7" s="16">
        <v>2731406</v>
      </c>
      <c r="D7" s="12">
        <f aca="true" t="shared" si="0" ref="D7:D38">C7/B7%</f>
        <v>75.40502435874537</v>
      </c>
      <c r="E7" s="7"/>
      <c r="F7" s="26">
        <v>2480500</v>
      </c>
      <c r="G7" s="12">
        <f aca="true" t="shared" si="1" ref="G7:G34">F7/C7%</f>
        <v>90.81403496953583</v>
      </c>
      <c r="H7" s="26">
        <v>250906</v>
      </c>
      <c r="I7" s="12">
        <v>4.7</v>
      </c>
      <c r="J7" s="8">
        <v>4.4</v>
      </c>
      <c r="K7" s="9"/>
    </row>
    <row r="8" spans="1:11" ht="12">
      <c r="A8" s="6" t="s">
        <v>60</v>
      </c>
      <c r="B8" s="16">
        <v>101972</v>
      </c>
      <c r="C8" s="16">
        <v>63156</v>
      </c>
      <c r="D8" s="12">
        <f t="shared" si="0"/>
        <v>61.93464872710155</v>
      </c>
      <c r="E8" s="7"/>
      <c r="F8" s="26">
        <v>56336</v>
      </c>
      <c r="G8" s="12">
        <f t="shared" si="1"/>
        <v>89.20134270694788</v>
      </c>
      <c r="H8" s="26">
        <v>6820</v>
      </c>
      <c r="I8" s="12">
        <v>4.126290455380328</v>
      </c>
      <c r="J8" s="8">
        <v>6.672366837671797</v>
      </c>
      <c r="K8" s="9"/>
    </row>
    <row r="9" spans="1:11" ht="12">
      <c r="A9" s="6" t="s">
        <v>18</v>
      </c>
      <c r="B9" s="16">
        <v>7570425</v>
      </c>
      <c r="C9" s="16">
        <v>5783795</v>
      </c>
      <c r="D9" s="12">
        <f t="shared" si="0"/>
        <v>76.39987186980916</v>
      </c>
      <c r="E9" s="7"/>
      <c r="F9" s="26">
        <v>5423989</v>
      </c>
      <c r="G9" s="12">
        <f t="shared" si="1"/>
        <v>93.77906720414538</v>
      </c>
      <c r="H9" s="26">
        <v>359806</v>
      </c>
      <c r="I9" s="12">
        <v>2.9</v>
      </c>
      <c r="J9" s="8">
        <v>3.3</v>
      </c>
      <c r="K9" s="9"/>
    </row>
    <row r="10" spans="1:11" ht="12">
      <c r="A10" s="6" t="s">
        <v>22</v>
      </c>
      <c r="B10" s="16">
        <v>1392234</v>
      </c>
      <c r="C10" s="16">
        <v>1006814</v>
      </c>
      <c r="D10" s="12">
        <f t="shared" si="0"/>
        <v>72.31643531188004</v>
      </c>
      <c r="E10" s="7"/>
      <c r="F10" s="26">
        <v>947345</v>
      </c>
      <c r="G10" s="12">
        <f t="shared" si="1"/>
        <v>94.0933479272239</v>
      </c>
      <c r="H10" s="26">
        <v>59469</v>
      </c>
      <c r="I10" s="12">
        <v>2.6</v>
      </c>
      <c r="J10" s="8">
        <v>3.4</v>
      </c>
      <c r="K10" s="9"/>
    </row>
    <row r="11" spans="1:11" ht="12">
      <c r="A11" s="6" t="s">
        <v>23</v>
      </c>
      <c r="B11" s="16">
        <v>12797157</v>
      </c>
      <c r="C11" s="16">
        <v>9600086</v>
      </c>
      <c r="D11" s="12">
        <f t="shared" si="0"/>
        <v>75.01733392815295</v>
      </c>
      <c r="E11" s="7"/>
      <c r="F11" s="26">
        <v>8921479</v>
      </c>
      <c r="G11" s="12">
        <f t="shared" si="1"/>
        <v>92.93124040763801</v>
      </c>
      <c r="H11" s="26">
        <v>678550</v>
      </c>
      <c r="I11" s="12">
        <v>3.4</v>
      </c>
      <c r="J11" s="8">
        <v>3.7</v>
      </c>
      <c r="K11" s="9"/>
    </row>
    <row r="12" spans="1:11" ht="3.75" customHeight="1">
      <c r="A12" s="6"/>
      <c r="B12" s="16"/>
      <c r="C12" s="16"/>
      <c r="D12" s="12"/>
      <c r="E12" s="7"/>
      <c r="F12" s="26"/>
      <c r="G12" s="12"/>
      <c r="H12" s="26"/>
      <c r="I12" s="12"/>
      <c r="J12" s="8"/>
      <c r="K12" s="9"/>
    </row>
    <row r="13" spans="1:11" ht="12">
      <c r="A13" s="6" t="s">
        <v>19</v>
      </c>
      <c r="B13" s="16">
        <v>769560</v>
      </c>
      <c r="C13" s="16">
        <v>530776</v>
      </c>
      <c r="D13" s="12">
        <f t="shared" si="0"/>
        <v>68.97136025780965</v>
      </c>
      <c r="E13" s="7"/>
      <c r="F13" s="26">
        <v>500483</v>
      </c>
      <c r="G13" s="12">
        <f t="shared" si="1"/>
        <v>94.29269597721073</v>
      </c>
      <c r="H13" s="26">
        <v>30293</v>
      </c>
      <c r="I13" s="12">
        <v>2.3</v>
      </c>
      <c r="J13" s="8">
        <v>3.4</v>
      </c>
      <c r="K13" s="9"/>
    </row>
    <row r="14" spans="1:11" ht="12">
      <c r="A14" s="6" t="s">
        <v>20</v>
      </c>
      <c r="B14" s="16">
        <v>3837535</v>
      </c>
      <c r="C14" s="16">
        <v>2950190</v>
      </c>
      <c r="D14" s="12">
        <f t="shared" si="0"/>
        <v>76.87721414918691</v>
      </c>
      <c r="E14" s="7"/>
      <c r="F14" s="26">
        <v>2755656</v>
      </c>
      <c r="G14" s="12">
        <f t="shared" si="1"/>
        <v>93.406051813612</v>
      </c>
      <c r="H14" s="26">
        <v>194534</v>
      </c>
      <c r="I14" s="12">
        <v>3.2</v>
      </c>
      <c r="J14" s="8">
        <v>3.4</v>
      </c>
      <c r="K14" s="9"/>
    </row>
    <row r="15" spans="1:11" ht="12">
      <c r="A15" s="6" t="s">
        <v>21</v>
      </c>
      <c r="B15" s="16">
        <v>1053835</v>
      </c>
      <c r="C15" s="16">
        <v>735673</v>
      </c>
      <c r="D15" s="12">
        <f t="shared" si="0"/>
        <v>69.80912571702402</v>
      </c>
      <c r="E15" s="7"/>
      <c r="F15" s="26">
        <v>690700</v>
      </c>
      <c r="G15" s="12">
        <f t="shared" si="1"/>
        <v>93.88682199836069</v>
      </c>
      <c r="H15" s="26">
        <v>44973</v>
      </c>
      <c r="I15" s="12">
        <v>2.7</v>
      </c>
      <c r="J15" s="8">
        <v>3.5</v>
      </c>
      <c r="K15" s="9"/>
    </row>
    <row r="16" spans="1:11" ht="12">
      <c r="A16" s="6" t="s">
        <v>24</v>
      </c>
      <c r="B16" s="16">
        <v>3406968</v>
      </c>
      <c r="C16" s="16">
        <v>2769680</v>
      </c>
      <c r="D16" s="12">
        <f t="shared" si="0"/>
        <v>81.29457042155958</v>
      </c>
      <c r="E16" s="7"/>
      <c r="F16" s="26">
        <v>2624404</v>
      </c>
      <c r="G16" s="12">
        <f t="shared" si="1"/>
        <v>94.75477311458364</v>
      </c>
      <c r="H16" s="26">
        <v>145276</v>
      </c>
      <c r="I16" s="12">
        <v>2.9</v>
      </c>
      <c r="J16" s="8">
        <v>2.3</v>
      </c>
      <c r="K16" s="9"/>
    </row>
    <row r="17" spans="1:11" ht="12">
      <c r="A17" s="6" t="s">
        <v>25</v>
      </c>
      <c r="B17" s="16">
        <v>9225839</v>
      </c>
      <c r="C17" s="16">
        <v>7001997</v>
      </c>
      <c r="D17" s="12">
        <f t="shared" si="0"/>
        <v>75.8955039211068</v>
      </c>
      <c r="E17" s="7"/>
      <c r="F17" s="26">
        <v>6584929</v>
      </c>
      <c r="G17" s="12">
        <f t="shared" si="1"/>
        <v>94.04358499439518</v>
      </c>
      <c r="H17" s="26">
        <v>417016</v>
      </c>
      <c r="I17" s="12">
        <v>3</v>
      </c>
      <c r="J17" s="8">
        <v>3</v>
      </c>
      <c r="K17" s="9"/>
    </row>
    <row r="18" spans="1:11" ht="3.75" customHeight="1">
      <c r="A18" s="6"/>
      <c r="B18" s="16"/>
      <c r="C18" s="16"/>
      <c r="D18" s="12"/>
      <c r="E18" s="7"/>
      <c r="F18" s="26"/>
      <c r="G18" s="12"/>
      <c r="H18" s="26"/>
      <c r="I18" s="12"/>
      <c r="J18" s="8"/>
      <c r="K18" s="9"/>
    </row>
    <row r="19" spans="1:11" ht="12">
      <c r="A19" s="6" t="s">
        <v>26</v>
      </c>
      <c r="B19" s="16">
        <v>2996164</v>
      </c>
      <c r="C19" s="16">
        <v>2339099</v>
      </c>
      <c r="D19" s="12">
        <f t="shared" si="0"/>
        <v>78.06979190725207</v>
      </c>
      <c r="E19" s="7"/>
      <c r="F19" s="26">
        <v>2197756</v>
      </c>
      <c r="G19" s="12">
        <f t="shared" si="1"/>
        <v>93.95737418553041</v>
      </c>
      <c r="H19" s="26">
        <v>141343</v>
      </c>
      <c r="I19" s="12">
        <v>3.1</v>
      </c>
      <c r="J19" s="8">
        <v>2.9</v>
      </c>
      <c r="K19" s="9"/>
    </row>
    <row r="20" spans="1:11" ht="12">
      <c r="A20" s="6" t="s">
        <v>27</v>
      </c>
      <c r="B20" s="16">
        <v>701605</v>
      </c>
      <c r="C20" s="16">
        <v>564611</v>
      </c>
      <c r="D20" s="12">
        <f t="shared" si="0"/>
        <v>80.47419844499397</v>
      </c>
      <c r="E20" s="7"/>
      <c r="F20" s="26">
        <v>516809</v>
      </c>
      <c r="G20" s="12">
        <f t="shared" si="1"/>
        <v>91.53363997513333</v>
      </c>
      <c r="H20" s="26">
        <v>47802</v>
      </c>
      <c r="I20" s="12">
        <v>5.2</v>
      </c>
      <c r="J20" s="8">
        <v>3.3</v>
      </c>
      <c r="K20" s="9"/>
    </row>
    <row r="21" spans="1:11" ht="12">
      <c r="A21" s="6" t="s">
        <v>28</v>
      </c>
      <c r="B21" s="16">
        <v>1261769</v>
      </c>
      <c r="C21" s="16">
        <v>981918</v>
      </c>
      <c r="D21" s="12">
        <f t="shared" si="0"/>
        <v>77.82074214852322</v>
      </c>
      <c r="E21" s="7"/>
      <c r="F21" s="26">
        <v>894567</v>
      </c>
      <c r="G21" s="12">
        <f t="shared" si="1"/>
        <v>91.10404331115225</v>
      </c>
      <c r="H21" s="26">
        <v>87351</v>
      </c>
      <c r="I21" s="12">
        <v>5.3</v>
      </c>
      <c r="J21" s="8">
        <v>3.6</v>
      </c>
      <c r="K21" s="9"/>
    </row>
    <row r="22" spans="1:11" ht="12">
      <c r="A22" s="6" t="s">
        <v>29</v>
      </c>
      <c r="B22" s="16">
        <v>4543302</v>
      </c>
      <c r="C22" s="16">
        <v>3258673</v>
      </c>
      <c r="D22" s="12">
        <f t="shared" si="0"/>
        <v>71.72477198302029</v>
      </c>
      <c r="E22" s="7"/>
      <c r="F22" s="26">
        <v>3053560</v>
      </c>
      <c r="G22" s="12">
        <f t="shared" si="1"/>
        <v>93.7056280271141</v>
      </c>
      <c r="H22" s="26">
        <v>205113</v>
      </c>
      <c r="I22" s="12">
        <v>2.5</v>
      </c>
      <c r="J22" s="8">
        <v>3.8</v>
      </c>
      <c r="K22" s="9"/>
    </row>
    <row r="23" spans="1:11" ht="12">
      <c r="A23" s="6" t="s">
        <v>36</v>
      </c>
      <c r="B23" s="16">
        <v>9621843</v>
      </c>
      <c r="C23" s="16">
        <v>7160433</v>
      </c>
      <c r="D23" s="12">
        <f t="shared" si="0"/>
        <v>74.4185183649328</v>
      </c>
      <c r="E23" s="7"/>
      <c r="F23" s="26">
        <v>6677555</v>
      </c>
      <c r="G23" s="12">
        <f t="shared" si="1"/>
        <v>93.25630167896271</v>
      </c>
      <c r="H23" s="26">
        <v>482830</v>
      </c>
      <c r="I23" s="12">
        <v>3.3</v>
      </c>
      <c r="J23" s="8">
        <v>3.5</v>
      </c>
      <c r="K23" s="9"/>
    </row>
    <row r="24" spans="1:11" ht="3" customHeight="1">
      <c r="A24" s="6"/>
      <c r="B24" s="16"/>
      <c r="C24" s="16"/>
      <c r="D24" s="12"/>
      <c r="E24" s="7"/>
      <c r="F24" s="26"/>
      <c r="G24" s="12"/>
      <c r="H24" s="26"/>
      <c r="I24" s="12"/>
      <c r="J24" s="8"/>
      <c r="K24" s="9"/>
    </row>
    <row r="25" spans="1:11" ht="12">
      <c r="A25" s="6" t="s">
        <v>30</v>
      </c>
      <c r="B25" s="16">
        <v>1151495</v>
      </c>
      <c r="C25" s="16">
        <v>859324</v>
      </c>
      <c r="D25" s="12">
        <f t="shared" si="0"/>
        <v>74.62681123235446</v>
      </c>
      <c r="E25" s="7"/>
      <c r="F25" s="26">
        <v>749427</v>
      </c>
      <c r="G25" s="12">
        <f t="shared" si="1"/>
        <v>87.21122649896895</v>
      </c>
      <c r="H25" s="26">
        <v>109897</v>
      </c>
      <c r="I25" s="12">
        <v>7.8</v>
      </c>
      <c r="J25" s="8">
        <v>5</v>
      </c>
      <c r="K25" s="9"/>
    </row>
    <row r="26" spans="1:11" ht="12">
      <c r="A26" s="6" t="s">
        <v>31</v>
      </c>
      <c r="B26" s="16">
        <v>308278</v>
      </c>
      <c r="C26" s="16">
        <v>210161</v>
      </c>
      <c r="D26" s="12">
        <f t="shared" si="0"/>
        <v>68.17255853482895</v>
      </c>
      <c r="E26" s="7"/>
      <c r="F26" s="26">
        <v>179104</v>
      </c>
      <c r="G26" s="12">
        <f t="shared" si="1"/>
        <v>85.22228196477938</v>
      </c>
      <c r="H26" s="26">
        <v>31057</v>
      </c>
      <c r="I26" s="12">
        <v>8.9</v>
      </c>
      <c r="J26" s="8">
        <v>5.9</v>
      </c>
      <c r="K26" s="9"/>
    </row>
    <row r="27" spans="1:11" ht="12">
      <c r="A27" s="6" t="s">
        <v>32</v>
      </c>
      <c r="B27" s="16">
        <v>4733347</v>
      </c>
      <c r="C27" s="16">
        <v>3237873</v>
      </c>
      <c r="D27" s="12">
        <f t="shared" si="0"/>
        <v>68.40557009659338</v>
      </c>
      <c r="E27" s="7"/>
      <c r="F27" s="26">
        <v>2847133</v>
      </c>
      <c r="G27" s="12">
        <f t="shared" si="1"/>
        <v>87.9322011703362</v>
      </c>
      <c r="H27" s="26">
        <v>390740</v>
      </c>
      <c r="I27" s="12">
        <v>7.1</v>
      </c>
      <c r="J27" s="8">
        <v>5</v>
      </c>
      <c r="K27" s="9"/>
    </row>
    <row r="28" spans="1:11" ht="12">
      <c r="A28" s="10" t="s">
        <v>33</v>
      </c>
      <c r="B28" s="16">
        <v>526568</v>
      </c>
      <c r="C28" s="16">
        <v>392030</v>
      </c>
      <c r="D28" s="12">
        <f t="shared" si="0"/>
        <v>74.45002354871545</v>
      </c>
      <c r="E28" s="11"/>
      <c r="F28" s="26">
        <v>320436</v>
      </c>
      <c r="G28" s="12">
        <f t="shared" si="1"/>
        <v>81.73762212075606</v>
      </c>
      <c r="H28" s="26">
        <v>71594</v>
      </c>
      <c r="I28" s="12">
        <v>10.5</v>
      </c>
      <c r="J28" s="8">
        <v>7.8</v>
      </c>
      <c r="K28" s="9"/>
    </row>
    <row r="29" spans="1:11" ht="12">
      <c r="A29" s="10" t="s">
        <v>35</v>
      </c>
      <c r="B29" s="16">
        <v>3369113</v>
      </c>
      <c r="C29" s="16">
        <v>2425666</v>
      </c>
      <c r="D29" s="12">
        <f t="shared" si="0"/>
        <v>71.9971695814299</v>
      </c>
      <c r="E29" s="11"/>
      <c r="F29" s="26">
        <v>2082379</v>
      </c>
      <c r="G29" s="12">
        <f t="shared" si="1"/>
        <v>85.84772182155334</v>
      </c>
      <c r="H29" s="26">
        <v>343287</v>
      </c>
      <c r="I29" s="12">
        <v>7.7</v>
      </c>
      <c r="J29" s="8">
        <v>6.5</v>
      </c>
      <c r="K29" s="9"/>
    </row>
    <row r="30" spans="1:11" ht="12">
      <c r="A30" s="10" t="s">
        <v>34</v>
      </c>
      <c r="B30" s="16">
        <v>1751433</v>
      </c>
      <c r="C30" s="16">
        <v>1169381</v>
      </c>
      <c r="D30" s="12">
        <f t="shared" si="0"/>
        <v>66.76709871288253</v>
      </c>
      <c r="E30" s="11"/>
      <c r="F30" s="26">
        <v>1004285</v>
      </c>
      <c r="G30" s="12">
        <f t="shared" si="1"/>
        <v>85.8817613763179</v>
      </c>
      <c r="H30" s="26">
        <v>165096</v>
      </c>
      <c r="I30" s="12">
        <v>8.1</v>
      </c>
      <c r="J30" s="8">
        <v>6</v>
      </c>
      <c r="K30" s="9"/>
    </row>
    <row r="31" spans="1:11" ht="12">
      <c r="A31" s="10" t="s">
        <v>37</v>
      </c>
      <c r="B31" s="16">
        <v>12239941</v>
      </c>
      <c r="C31" s="16">
        <v>8333605</v>
      </c>
      <c r="D31" s="12">
        <f t="shared" si="0"/>
        <v>68.08533635905597</v>
      </c>
      <c r="E31" s="11"/>
      <c r="F31" s="26">
        <v>7216478</v>
      </c>
      <c r="G31" s="12">
        <f t="shared" si="1"/>
        <v>86.594913005836</v>
      </c>
      <c r="H31" s="26">
        <v>1117097</v>
      </c>
      <c r="I31" s="12">
        <v>7.7</v>
      </c>
      <c r="J31" s="8">
        <v>5.8</v>
      </c>
      <c r="K31" s="9"/>
    </row>
    <row r="32" spans="1:11" ht="3.75" customHeight="1">
      <c r="A32" s="10"/>
      <c r="B32" s="16"/>
      <c r="C32" s="16"/>
      <c r="D32" s="12"/>
      <c r="E32" s="11"/>
      <c r="F32" s="26"/>
      <c r="G32" s="12"/>
      <c r="H32" s="26"/>
      <c r="I32" s="12"/>
      <c r="J32" s="8"/>
      <c r="K32" s="9"/>
    </row>
    <row r="33" spans="1:11" ht="12">
      <c r="A33" s="10" t="s">
        <v>38</v>
      </c>
      <c r="B33" s="16">
        <v>4223420</v>
      </c>
      <c r="C33" s="16">
        <v>2556925</v>
      </c>
      <c r="D33" s="12">
        <f t="shared" si="0"/>
        <v>60.54157531100388</v>
      </c>
      <c r="E33" s="11"/>
      <c r="F33" s="26">
        <v>2260382</v>
      </c>
      <c r="G33" s="12">
        <f t="shared" si="1"/>
        <v>88.4023583014754</v>
      </c>
      <c r="H33" s="26">
        <v>296543</v>
      </c>
      <c r="I33" s="12">
        <v>4.2</v>
      </c>
      <c r="J33" s="8">
        <v>7.4</v>
      </c>
      <c r="K33" s="9"/>
    </row>
    <row r="34" spans="1:11" ht="12">
      <c r="A34" s="10" t="s">
        <v>39</v>
      </c>
      <c r="B34" s="16">
        <v>1384309</v>
      </c>
      <c r="C34" s="16">
        <v>1031228</v>
      </c>
      <c r="D34" s="12">
        <f t="shared" si="0"/>
        <v>74.49406165819914</v>
      </c>
      <c r="E34" s="11"/>
      <c r="F34" s="26">
        <v>890973</v>
      </c>
      <c r="G34" s="12">
        <f t="shared" si="1"/>
        <v>86.39922500164852</v>
      </c>
      <c r="H34" s="26">
        <v>140255</v>
      </c>
      <c r="I34" s="12">
        <v>6.7</v>
      </c>
      <c r="J34" s="8">
        <v>6.9</v>
      </c>
      <c r="K34" s="9"/>
    </row>
    <row r="35" spans="1:11" ht="12">
      <c r="A35" s="10" t="s">
        <v>40</v>
      </c>
      <c r="B35" s="33">
        <v>5919309</v>
      </c>
      <c r="C35" s="33">
        <v>3621436</v>
      </c>
      <c r="D35" s="12">
        <f t="shared" si="0"/>
        <v>61.18004652232212</v>
      </c>
      <c r="E35" s="11"/>
      <c r="F35" s="26">
        <v>3179428</v>
      </c>
      <c r="G35" s="12">
        <f>F35/C35%</f>
        <v>87.79467592413617</v>
      </c>
      <c r="H35" s="26">
        <v>441921</v>
      </c>
      <c r="I35" s="12">
        <v>4.9</v>
      </c>
      <c r="J35" s="12">
        <v>7.3</v>
      </c>
      <c r="K35" s="9"/>
    </row>
    <row r="36" spans="1:11" ht="3.75" customHeight="1">
      <c r="A36" s="10"/>
      <c r="B36" s="16"/>
      <c r="C36" s="16"/>
      <c r="D36" s="12"/>
      <c r="E36" s="11"/>
      <c r="F36" s="26"/>
      <c r="G36" s="12"/>
      <c r="H36" s="26"/>
      <c r="I36" s="12"/>
      <c r="J36" s="8"/>
      <c r="K36" s="9"/>
    </row>
    <row r="37" spans="1:11" ht="12">
      <c r="A37" s="44" t="s">
        <v>59</v>
      </c>
      <c r="B37" s="45">
        <f>SUM(B7:B10,B13:B16,B19:B22,B25:B30,B33:B34)</f>
        <v>48705645</v>
      </c>
      <c r="C37" s="45">
        <f>SUM(C7:C10,C13:C16,C19:C22,C25:C30,C33:C34)</f>
        <v>35598379</v>
      </c>
      <c r="D37" s="46">
        <f>C37/B37%</f>
        <v>73.08881547508507</v>
      </c>
      <c r="E37" s="44"/>
      <c r="F37" s="45">
        <f>SUM(F7:F10,F13:F16,F19:F22,F25:F30,F33:F34)</f>
        <v>32476224</v>
      </c>
      <c r="G37" s="46">
        <f>F37/C37%</f>
        <v>91.22950233211462</v>
      </c>
      <c r="H37" s="45">
        <f>SUM(H7:H10,H13:H16,H19:H22,H25:H30,H33:H34)</f>
        <v>3122155</v>
      </c>
      <c r="I37" s="47">
        <v>4.454202816369813</v>
      </c>
      <c r="J37" s="47">
        <v>4.316294851515571</v>
      </c>
      <c r="K37" s="9"/>
    </row>
    <row r="38" spans="1:11" ht="12">
      <c r="A38" s="44" t="s">
        <v>61</v>
      </c>
      <c r="B38" s="45">
        <f>SUM(B11,B17,B23,B31,B35)</f>
        <v>49804089</v>
      </c>
      <c r="C38" s="45">
        <f>SUM(C11,C17,C23,C31,C35)</f>
        <v>35717557</v>
      </c>
      <c r="D38" s="46">
        <f t="shared" si="0"/>
        <v>71.71611351027823</v>
      </c>
      <c r="E38" s="44"/>
      <c r="F38" s="45">
        <f>SUM(F11,F17,F23,F31,F35)</f>
        <v>32579869</v>
      </c>
      <c r="G38" s="46">
        <f>F38/C38%</f>
        <v>91.21527824537384</v>
      </c>
      <c r="H38" s="45">
        <f>SUM(H11,H17,H23,H31,H35)</f>
        <v>3137414</v>
      </c>
      <c r="I38" s="47">
        <v>4.444727280759992</v>
      </c>
      <c r="J38" s="47">
        <v>4.339227344132187</v>
      </c>
      <c r="K38" s="9"/>
    </row>
    <row r="39" spans="1:11" ht="3.75" customHeight="1">
      <c r="A39" s="13"/>
      <c r="B39" s="25"/>
      <c r="C39" s="25"/>
      <c r="D39" s="15"/>
      <c r="E39" s="14"/>
      <c r="F39" s="27"/>
      <c r="G39" s="15"/>
      <c r="H39" s="27"/>
      <c r="I39" s="15"/>
      <c r="J39" s="15"/>
      <c r="K39" s="9"/>
    </row>
    <row r="40" spans="1:11" ht="3.75" customHeight="1">
      <c r="A40" s="10"/>
      <c r="B40" s="16"/>
      <c r="C40" s="16"/>
      <c r="D40" s="12"/>
      <c r="E40" s="11"/>
      <c r="F40" s="26"/>
      <c r="G40" s="12"/>
      <c r="H40" s="26"/>
      <c r="I40" s="12"/>
      <c r="J40" s="8"/>
      <c r="K40" s="9"/>
    </row>
    <row r="41" spans="1:10" ht="12">
      <c r="A41" s="41" t="s">
        <v>56</v>
      </c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2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ht="12">
      <c r="A43" s="3" t="s">
        <v>58</v>
      </c>
    </row>
  </sheetData>
  <mergeCells count="1">
    <mergeCell ref="A41:J42"/>
  </mergeCells>
  <printOptions/>
  <pageMargins left="0.75" right="0.75" top="1" bottom="1" header="0.5" footer="0.5"/>
  <pageSetup horizontalDpi="600" verticalDpi="600" orientation="portrait" paperSize="9" r:id="rId1"/>
  <ignoredErrors>
    <ignoredError sqref="G38" formula="1"/>
    <ignoredError sqref="B37:F37 H37" formulaRange="1"/>
    <ignoredError sqref="G3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3">
      <selection activeCell="B37" sqref="B37"/>
    </sheetView>
  </sheetViews>
  <sheetFormatPr defaultColWidth="9.140625" defaultRowHeight="12.75"/>
  <cols>
    <col min="1" max="1" width="20.7109375" style="17" customWidth="1"/>
    <col min="2" max="2" width="8.8515625" style="17" customWidth="1"/>
    <col min="3" max="3" width="9.140625" style="17" customWidth="1"/>
    <col min="4" max="17" width="8.8515625" style="17" customWidth="1"/>
    <col min="18" max="18" width="9.421875" style="17" customWidth="1"/>
    <col min="19" max="20" width="5.8515625" style="17" customWidth="1"/>
    <col min="21" max="21" width="8.28125" style="17" customWidth="1"/>
    <col min="22" max="28" width="9.140625" style="17" customWidth="1"/>
    <col min="29" max="29" width="11.421875" style="17" customWidth="1"/>
    <col min="30" max="16384" width="9.140625" style="17" customWidth="1"/>
  </cols>
  <sheetData>
    <row r="1" spans="1:256" ht="18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4.25" customHeight="1">
      <c r="A3" s="18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1:71" ht="87" customHeight="1">
      <c r="A5" s="19" t="s">
        <v>16</v>
      </c>
      <c r="B5" s="20" t="s">
        <v>43</v>
      </c>
      <c r="C5" s="20" t="s">
        <v>8</v>
      </c>
      <c r="D5" s="20" t="s">
        <v>44</v>
      </c>
      <c r="E5" s="20" t="s">
        <v>11</v>
      </c>
      <c r="F5" s="20" t="s">
        <v>9</v>
      </c>
      <c r="G5" s="20" t="s">
        <v>10</v>
      </c>
      <c r="H5" s="20" t="s">
        <v>45</v>
      </c>
      <c r="I5" s="20" t="s">
        <v>12</v>
      </c>
      <c r="J5" s="20" t="s">
        <v>46</v>
      </c>
      <c r="K5" s="20" t="s">
        <v>47</v>
      </c>
      <c r="L5" s="20" t="s">
        <v>48</v>
      </c>
      <c r="M5" s="20" t="s">
        <v>49</v>
      </c>
      <c r="N5" s="20" t="s">
        <v>50</v>
      </c>
      <c r="O5" s="20" t="s">
        <v>51</v>
      </c>
      <c r="P5" s="20" t="s">
        <v>13</v>
      </c>
      <c r="Q5" s="20" t="s">
        <v>52</v>
      </c>
      <c r="R5" s="35" t="s">
        <v>7</v>
      </c>
      <c r="S5" s="49"/>
      <c r="T5" s="49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36" ht="3.75" customHeight="1">
      <c r="A6" s="6"/>
      <c r="R6" s="28"/>
      <c r="S6" s="22"/>
      <c r="T6" s="22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2.75">
      <c r="A7" s="6" t="s">
        <v>17</v>
      </c>
      <c r="B7" s="36">
        <v>719445</v>
      </c>
      <c r="C7" s="36">
        <v>549250</v>
      </c>
      <c r="D7" s="36">
        <v>218597</v>
      </c>
      <c r="E7" s="36">
        <v>162987</v>
      </c>
      <c r="F7" s="36">
        <v>124468</v>
      </c>
      <c r="G7" s="36">
        <v>202925</v>
      </c>
      <c r="H7" s="36">
        <v>59856</v>
      </c>
      <c r="I7" s="36">
        <v>71827</v>
      </c>
      <c r="J7" s="36">
        <v>77707</v>
      </c>
      <c r="K7" s="36">
        <v>59647</v>
      </c>
      <c r="L7" s="36">
        <v>44194</v>
      </c>
      <c r="M7" s="36">
        <v>7774</v>
      </c>
      <c r="N7" s="36">
        <v>25076</v>
      </c>
      <c r="O7" s="36">
        <v>3660</v>
      </c>
      <c r="P7" s="36">
        <v>14828</v>
      </c>
      <c r="Q7" s="36">
        <v>138259</v>
      </c>
      <c r="R7" s="36">
        <f aca="true" t="shared" si="0" ref="R7:R35">SUM(B7:Q7)</f>
        <v>2480500</v>
      </c>
      <c r="S7" s="22"/>
      <c r="T7" s="22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2.75">
      <c r="A8" s="6" t="s">
        <v>60</v>
      </c>
      <c r="B8" s="36">
        <v>7639</v>
      </c>
      <c r="C8" s="36">
        <v>9569</v>
      </c>
      <c r="D8" s="36">
        <v>2882</v>
      </c>
      <c r="E8" s="36">
        <v>2398</v>
      </c>
      <c r="F8" s="36">
        <v>1285</v>
      </c>
      <c r="G8" s="36">
        <v>1661</v>
      </c>
      <c r="H8" s="36">
        <v>2180</v>
      </c>
      <c r="I8" s="36">
        <v>843</v>
      </c>
      <c r="J8" s="36">
        <v>1425</v>
      </c>
      <c r="K8" s="36">
        <v>800</v>
      </c>
      <c r="L8" s="36">
        <v>885</v>
      </c>
      <c r="M8" s="36">
        <v>125</v>
      </c>
      <c r="N8" s="36">
        <v>835</v>
      </c>
      <c r="O8" s="36">
        <v>21157</v>
      </c>
      <c r="P8" s="36">
        <v>148</v>
      </c>
      <c r="Q8" s="36">
        <v>2504</v>
      </c>
      <c r="R8" s="36">
        <f t="shared" si="0"/>
        <v>56336</v>
      </c>
      <c r="S8" s="22"/>
      <c r="T8" s="22"/>
      <c r="U8" s="48"/>
      <c r="V8" s="48"/>
      <c r="W8" s="48"/>
      <c r="X8" s="48"/>
      <c r="Y8" s="48"/>
      <c r="Z8" s="48"/>
      <c r="AA8" s="48"/>
      <c r="AB8" s="48"/>
      <c r="AC8" s="48"/>
      <c r="AD8" s="24"/>
      <c r="AE8" s="24"/>
      <c r="AF8" s="24"/>
      <c r="AG8" s="24"/>
      <c r="AH8" s="24"/>
      <c r="AI8" s="24"/>
      <c r="AJ8" s="24"/>
    </row>
    <row r="9" spans="1:36" ht="12.75">
      <c r="A9" s="6" t="s">
        <v>18</v>
      </c>
      <c r="B9" s="36">
        <v>1423952</v>
      </c>
      <c r="C9" s="36">
        <v>1396718</v>
      </c>
      <c r="D9" s="36">
        <v>391668</v>
      </c>
      <c r="E9" s="36">
        <v>304351</v>
      </c>
      <c r="F9" s="36">
        <v>197662</v>
      </c>
      <c r="G9" s="36">
        <v>750842</v>
      </c>
      <c r="H9" s="36">
        <v>121420</v>
      </c>
      <c r="I9" s="36">
        <v>101079</v>
      </c>
      <c r="J9" s="36">
        <v>149124</v>
      </c>
      <c r="K9" s="36">
        <v>90763</v>
      </c>
      <c r="L9" s="36">
        <v>70660</v>
      </c>
      <c r="M9" s="36">
        <v>15737</v>
      </c>
      <c r="N9" s="36">
        <v>54482</v>
      </c>
      <c r="O9" s="36">
        <v>3906</v>
      </c>
      <c r="P9" s="36">
        <v>23773</v>
      </c>
      <c r="Q9" s="36">
        <v>327852</v>
      </c>
      <c r="R9" s="36">
        <f t="shared" si="0"/>
        <v>5423989</v>
      </c>
      <c r="S9" s="22"/>
      <c r="T9" s="22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2.75">
      <c r="A10" s="6" t="s">
        <v>22</v>
      </c>
      <c r="B10" s="36">
        <v>369144</v>
      </c>
      <c r="C10" s="36">
        <v>210974</v>
      </c>
      <c r="D10" s="36">
        <v>84374</v>
      </c>
      <c r="E10" s="36">
        <v>59090</v>
      </c>
      <c r="F10" s="36">
        <v>34444</v>
      </c>
      <c r="G10" s="36">
        <v>39134</v>
      </c>
      <c r="H10" s="36">
        <v>18123</v>
      </c>
      <c r="I10" s="36">
        <v>21741</v>
      </c>
      <c r="J10" s="36">
        <v>22874</v>
      </c>
      <c r="K10" s="36">
        <v>19813</v>
      </c>
      <c r="L10" s="36">
        <v>11573</v>
      </c>
      <c r="M10" s="36">
        <v>3959</v>
      </c>
      <c r="N10" s="36">
        <v>9901</v>
      </c>
      <c r="O10" s="36">
        <v>656</v>
      </c>
      <c r="P10" s="36">
        <v>4164</v>
      </c>
      <c r="Q10" s="36">
        <v>37381</v>
      </c>
      <c r="R10" s="36">
        <f t="shared" si="0"/>
        <v>947345</v>
      </c>
      <c r="S10" s="22"/>
      <c r="T10" s="22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12.75">
      <c r="A11" s="6" t="s">
        <v>23</v>
      </c>
      <c r="B11" s="36">
        <v>2524141</v>
      </c>
      <c r="C11" s="36">
        <v>2169395</v>
      </c>
      <c r="D11" s="36">
        <v>698435</v>
      </c>
      <c r="E11" s="36">
        <v>529556</v>
      </c>
      <c r="F11" s="36">
        <v>358242</v>
      </c>
      <c r="G11" s="36">
        <v>995067</v>
      </c>
      <c r="H11" s="36">
        <v>202514</v>
      </c>
      <c r="I11" s="36">
        <v>195775</v>
      </c>
      <c r="J11" s="36">
        <v>251846</v>
      </c>
      <c r="K11" s="36">
        <v>171375</v>
      </c>
      <c r="L11" s="36">
        <v>127818</v>
      </c>
      <c r="M11" s="36">
        <v>27622</v>
      </c>
      <c r="N11" s="36">
        <v>90439</v>
      </c>
      <c r="O11" s="36">
        <v>29430</v>
      </c>
      <c r="P11" s="36">
        <v>43009</v>
      </c>
      <c r="Q11" s="36">
        <v>506815</v>
      </c>
      <c r="R11" s="36">
        <f t="shared" si="0"/>
        <v>8921479</v>
      </c>
      <c r="S11" s="22"/>
      <c r="T11" s="2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3.75" customHeight="1">
      <c r="A12" s="6"/>
      <c r="R12" s="36"/>
      <c r="S12" s="22"/>
      <c r="T12" s="22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12.75">
      <c r="A13" s="6" t="s">
        <v>19</v>
      </c>
      <c r="B13" s="36">
        <v>126867</v>
      </c>
      <c r="C13" s="36">
        <v>74611</v>
      </c>
      <c r="D13" s="36">
        <v>33777</v>
      </c>
      <c r="E13" s="36">
        <v>11417</v>
      </c>
      <c r="F13" s="36">
        <v>12578</v>
      </c>
      <c r="G13" s="36">
        <v>17731</v>
      </c>
      <c r="H13" s="36">
        <v>41755</v>
      </c>
      <c r="I13" s="36">
        <v>3681</v>
      </c>
      <c r="J13" s="36">
        <v>8931</v>
      </c>
      <c r="K13" s="36">
        <v>6927</v>
      </c>
      <c r="L13" s="36">
        <v>1719</v>
      </c>
      <c r="M13" s="36">
        <v>644</v>
      </c>
      <c r="N13" s="36">
        <v>3055</v>
      </c>
      <c r="O13" s="36">
        <v>127109</v>
      </c>
      <c r="P13" s="36">
        <v>1102</v>
      </c>
      <c r="Q13" s="36">
        <v>28579</v>
      </c>
      <c r="R13" s="36">
        <f t="shared" si="0"/>
        <v>500483</v>
      </c>
      <c r="S13" s="22"/>
      <c r="T13" s="22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12.75">
      <c r="A14" s="6" t="s">
        <v>20</v>
      </c>
      <c r="B14" s="36">
        <v>734858</v>
      </c>
      <c r="C14" s="36">
        <v>677524</v>
      </c>
      <c r="D14" s="36">
        <v>247063</v>
      </c>
      <c r="E14" s="36">
        <v>108562</v>
      </c>
      <c r="F14" s="36">
        <v>139140</v>
      </c>
      <c r="G14" s="36">
        <v>389440</v>
      </c>
      <c r="H14" s="36">
        <v>77819</v>
      </c>
      <c r="I14" s="36">
        <v>43122</v>
      </c>
      <c r="J14" s="36">
        <v>77065</v>
      </c>
      <c r="K14" s="36">
        <v>58118</v>
      </c>
      <c r="L14" s="36">
        <v>39007</v>
      </c>
      <c r="M14" s="36">
        <v>11282</v>
      </c>
      <c r="N14" s="36">
        <v>34671</v>
      </c>
      <c r="O14" s="36">
        <v>8096</v>
      </c>
      <c r="P14" s="36">
        <v>13082</v>
      </c>
      <c r="Q14" s="36">
        <v>96807</v>
      </c>
      <c r="R14" s="36">
        <f t="shared" si="0"/>
        <v>2755656</v>
      </c>
      <c r="S14" s="22"/>
      <c r="T14" s="22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2.75">
      <c r="A15" s="6" t="s">
        <v>21</v>
      </c>
      <c r="B15" s="36">
        <v>208405</v>
      </c>
      <c r="C15" s="36">
        <v>160984</v>
      </c>
      <c r="D15" s="36">
        <v>82362</v>
      </c>
      <c r="E15" s="36">
        <v>35359</v>
      </c>
      <c r="F15" s="36">
        <v>24255</v>
      </c>
      <c r="G15" s="36">
        <v>58791</v>
      </c>
      <c r="H15" s="36">
        <v>14515</v>
      </c>
      <c r="I15" s="36">
        <v>13304</v>
      </c>
      <c r="J15" s="36">
        <v>22353</v>
      </c>
      <c r="K15" s="36">
        <v>12417</v>
      </c>
      <c r="L15" s="36">
        <v>9172</v>
      </c>
      <c r="M15" s="36">
        <v>2329</v>
      </c>
      <c r="N15" s="36">
        <v>9593</v>
      </c>
      <c r="O15" s="36">
        <v>4859</v>
      </c>
      <c r="P15" s="36">
        <v>4249</v>
      </c>
      <c r="Q15" s="36">
        <v>27753</v>
      </c>
      <c r="R15" s="36">
        <f t="shared" si="0"/>
        <v>690700</v>
      </c>
      <c r="S15" s="22"/>
      <c r="T15" s="22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12.75">
      <c r="A16" s="6" t="s">
        <v>24</v>
      </c>
      <c r="B16" s="36">
        <v>1127915</v>
      </c>
      <c r="C16" s="36">
        <v>519938</v>
      </c>
      <c r="D16" s="36">
        <v>219692</v>
      </c>
      <c r="E16" s="36">
        <v>166792</v>
      </c>
      <c r="F16" s="36">
        <v>73411</v>
      </c>
      <c r="G16" s="36">
        <v>88684</v>
      </c>
      <c r="H16" s="36">
        <v>66971</v>
      </c>
      <c r="I16" s="36">
        <v>81067</v>
      </c>
      <c r="J16" s="36">
        <v>63921</v>
      </c>
      <c r="K16" s="36">
        <v>51363</v>
      </c>
      <c r="L16" s="36">
        <v>45391</v>
      </c>
      <c r="M16" s="36">
        <v>4186</v>
      </c>
      <c r="N16" s="36">
        <v>24000</v>
      </c>
      <c r="O16" s="36">
        <v>5573</v>
      </c>
      <c r="P16" s="36">
        <v>10685</v>
      </c>
      <c r="Q16" s="36">
        <v>74815</v>
      </c>
      <c r="R16" s="36">
        <f t="shared" si="0"/>
        <v>2624404</v>
      </c>
      <c r="S16" s="23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29" ht="12.75">
      <c r="A17" s="6" t="s">
        <v>25</v>
      </c>
      <c r="B17" s="36">
        <v>2201942</v>
      </c>
      <c r="C17" s="36">
        <v>1435571</v>
      </c>
      <c r="D17" s="36">
        <v>583611</v>
      </c>
      <c r="E17" s="36">
        <v>322734</v>
      </c>
      <c r="F17" s="36">
        <v>249766</v>
      </c>
      <c r="G17" s="36">
        <v>555277</v>
      </c>
      <c r="H17" s="36">
        <v>202334</v>
      </c>
      <c r="I17" s="36">
        <v>141487</v>
      </c>
      <c r="J17" s="36">
        <v>172740</v>
      </c>
      <c r="K17" s="36">
        <v>129123</v>
      </c>
      <c r="L17" s="36">
        <v>96118</v>
      </c>
      <c r="M17" s="36">
        <v>18489</v>
      </c>
      <c r="N17" s="36">
        <v>71447</v>
      </c>
      <c r="O17" s="36">
        <v>146252</v>
      </c>
      <c r="P17" s="36">
        <v>29255</v>
      </c>
      <c r="Q17" s="36">
        <v>228783</v>
      </c>
      <c r="R17" s="36">
        <f t="shared" si="0"/>
        <v>6584929</v>
      </c>
      <c r="S17" s="28"/>
      <c r="T17" s="28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3" customHeight="1">
      <c r="A18" s="6"/>
      <c r="O18" s="36"/>
      <c r="R18" s="3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18" ht="12.75">
      <c r="A19" s="6" t="s">
        <v>26</v>
      </c>
      <c r="B19" s="36">
        <v>916433</v>
      </c>
      <c r="C19" s="36">
        <v>391928</v>
      </c>
      <c r="D19" s="36">
        <v>239249</v>
      </c>
      <c r="E19" s="36">
        <v>199681</v>
      </c>
      <c r="F19" s="36">
        <v>72087</v>
      </c>
      <c r="G19" s="36">
        <v>18452</v>
      </c>
      <c r="H19" s="36">
        <v>42709</v>
      </c>
      <c r="I19" s="36">
        <v>83680</v>
      </c>
      <c r="J19" s="36">
        <v>46729</v>
      </c>
      <c r="K19" s="36">
        <v>38701</v>
      </c>
      <c r="L19" s="36">
        <v>53579</v>
      </c>
      <c r="M19" s="36">
        <v>3136</v>
      </c>
      <c r="N19" s="36">
        <v>19976</v>
      </c>
      <c r="O19" s="32" t="s">
        <v>54</v>
      </c>
      <c r="P19" s="36">
        <v>13367</v>
      </c>
      <c r="Q19" s="36">
        <v>58049</v>
      </c>
      <c r="R19" s="36">
        <f t="shared" si="0"/>
        <v>2197756</v>
      </c>
    </row>
    <row r="20" spans="1:18" ht="12.75">
      <c r="A20" s="6" t="s">
        <v>27</v>
      </c>
      <c r="B20" s="36">
        <v>185523</v>
      </c>
      <c r="C20" s="36">
        <v>91552</v>
      </c>
      <c r="D20" s="36">
        <v>70100</v>
      </c>
      <c r="E20" s="36">
        <v>50109</v>
      </c>
      <c r="F20" s="36">
        <v>22862</v>
      </c>
      <c r="G20" s="36">
        <v>3124</v>
      </c>
      <c r="H20" s="36">
        <v>8177</v>
      </c>
      <c r="I20" s="36">
        <v>24518</v>
      </c>
      <c r="J20" s="36">
        <v>9794</v>
      </c>
      <c r="K20" s="36">
        <v>8399</v>
      </c>
      <c r="L20" s="36">
        <v>16445</v>
      </c>
      <c r="M20" s="36">
        <v>1619</v>
      </c>
      <c r="N20" s="36">
        <v>6413</v>
      </c>
      <c r="O20" s="32" t="s">
        <v>54</v>
      </c>
      <c r="P20" s="36">
        <v>5914</v>
      </c>
      <c r="Q20" s="36">
        <v>12260</v>
      </c>
      <c r="R20" s="36">
        <f t="shared" si="0"/>
        <v>516809</v>
      </c>
    </row>
    <row r="21" spans="1:18" ht="12.75">
      <c r="A21" s="6" t="s">
        <v>28</v>
      </c>
      <c r="B21" s="36">
        <v>321099</v>
      </c>
      <c r="C21" s="36">
        <v>170835</v>
      </c>
      <c r="D21" s="36">
        <v>114101</v>
      </c>
      <c r="E21" s="36">
        <v>65110</v>
      </c>
      <c r="F21" s="36">
        <v>50696</v>
      </c>
      <c r="G21" s="36">
        <v>8345</v>
      </c>
      <c r="H21" s="36">
        <v>21898</v>
      </c>
      <c r="I21" s="36">
        <v>31479</v>
      </c>
      <c r="J21" s="36">
        <v>17406</v>
      </c>
      <c r="K21" s="36">
        <v>18196</v>
      </c>
      <c r="L21" s="36">
        <v>19539</v>
      </c>
      <c r="M21" s="36">
        <v>5297</v>
      </c>
      <c r="N21" s="36">
        <v>12301</v>
      </c>
      <c r="O21" s="32" t="s">
        <v>54</v>
      </c>
      <c r="P21" s="36">
        <v>9452</v>
      </c>
      <c r="Q21" s="36">
        <v>28813</v>
      </c>
      <c r="R21" s="36">
        <f t="shared" si="0"/>
        <v>894567</v>
      </c>
    </row>
    <row r="22" spans="1:18" ht="12.75">
      <c r="A22" s="6" t="s">
        <v>29</v>
      </c>
      <c r="B22" s="36">
        <v>965019</v>
      </c>
      <c r="C22" s="36">
        <v>533595</v>
      </c>
      <c r="D22" s="36">
        <v>561419</v>
      </c>
      <c r="E22" s="36">
        <v>216585</v>
      </c>
      <c r="F22" s="36">
        <v>215337</v>
      </c>
      <c r="G22" s="36">
        <v>7260</v>
      </c>
      <c r="H22" s="36">
        <v>66903</v>
      </c>
      <c r="I22" s="36">
        <v>83366</v>
      </c>
      <c r="J22" s="36">
        <v>74053</v>
      </c>
      <c r="K22" s="36">
        <v>64548</v>
      </c>
      <c r="L22" s="36">
        <v>41713</v>
      </c>
      <c r="M22" s="36">
        <v>23976</v>
      </c>
      <c r="N22" s="36">
        <v>65710</v>
      </c>
      <c r="O22" s="32" t="s">
        <v>54</v>
      </c>
      <c r="P22" s="36">
        <v>30581</v>
      </c>
      <c r="Q22" s="36">
        <v>103495</v>
      </c>
      <c r="R22" s="36">
        <f t="shared" si="0"/>
        <v>3053560</v>
      </c>
    </row>
    <row r="23" spans="1:18" ht="12.75">
      <c r="A23" s="6" t="s">
        <v>36</v>
      </c>
      <c r="B23" s="36">
        <v>2393041</v>
      </c>
      <c r="C23" s="36">
        <v>1190661</v>
      </c>
      <c r="D23" s="36">
        <v>986133</v>
      </c>
      <c r="E23" s="36">
        <v>532492</v>
      </c>
      <c r="F23" s="36">
        <v>361638</v>
      </c>
      <c r="G23" s="36">
        <v>37270</v>
      </c>
      <c r="H23" s="36">
        <v>140643</v>
      </c>
      <c r="I23" s="36">
        <v>223511</v>
      </c>
      <c r="J23" s="36">
        <v>148471</v>
      </c>
      <c r="K23" s="36">
        <v>130264</v>
      </c>
      <c r="L23" s="36">
        <v>131858</v>
      </c>
      <c r="M23" s="36">
        <v>34072</v>
      </c>
      <c r="N23" s="36">
        <v>104606</v>
      </c>
      <c r="O23" s="32" t="s">
        <v>54</v>
      </c>
      <c r="P23" s="36">
        <v>59519</v>
      </c>
      <c r="Q23" s="36">
        <v>203376</v>
      </c>
      <c r="R23" s="36">
        <f t="shared" si="0"/>
        <v>6677555</v>
      </c>
    </row>
    <row r="24" spans="1:18" ht="3" customHeight="1">
      <c r="A24" s="6"/>
      <c r="O24" s="36"/>
      <c r="R24" s="36"/>
    </row>
    <row r="25" spans="1:18" ht="12.75">
      <c r="A25" s="6" t="s">
        <v>30</v>
      </c>
      <c r="B25" s="36">
        <v>214378</v>
      </c>
      <c r="C25" s="36">
        <v>151852</v>
      </c>
      <c r="D25" s="36">
        <v>113077</v>
      </c>
      <c r="E25" s="36">
        <v>52839</v>
      </c>
      <c r="F25" s="36">
        <v>64007</v>
      </c>
      <c r="G25" s="36">
        <v>1926</v>
      </c>
      <c r="H25" s="36">
        <v>13678</v>
      </c>
      <c r="I25" s="36">
        <v>18106</v>
      </c>
      <c r="J25" s="36">
        <v>16482</v>
      </c>
      <c r="K25" s="36">
        <v>29166</v>
      </c>
      <c r="L25" s="36">
        <v>18956</v>
      </c>
      <c r="M25" s="36">
        <v>8004</v>
      </c>
      <c r="N25" s="36">
        <v>13700</v>
      </c>
      <c r="O25" s="32" t="s">
        <v>54</v>
      </c>
      <c r="P25" s="36">
        <v>9318</v>
      </c>
      <c r="Q25" s="36">
        <v>23938</v>
      </c>
      <c r="R25" s="36">
        <f t="shared" si="0"/>
        <v>749427</v>
      </c>
    </row>
    <row r="26" spans="1:18" ht="12.75">
      <c r="A26" s="6" t="s">
        <v>31</v>
      </c>
      <c r="B26" s="36">
        <v>42871</v>
      </c>
      <c r="C26" s="36">
        <v>32330</v>
      </c>
      <c r="D26" s="36">
        <v>27286</v>
      </c>
      <c r="E26" s="36">
        <v>9856</v>
      </c>
      <c r="F26" s="36">
        <v>26894</v>
      </c>
      <c r="G26" s="36">
        <v>863</v>
      </c>
      <c r="H26" s="36">
        <v>2650</v>
      </c>
      <c r="I26" s="36">
        <v>2830</v>
      </c>
      <c r="J26" s="36">
        <v>2226</v>
      </c>
      <c r="K26" s="36">
        <v>13942</v>
      </c>
      <c r="L26" s="36">
        <v>3483</v>
      </c>
      <c r="M26" s="36">
        <v>4571</v>
      </c>
      <c r="N26" s="36">
        <v>2502</v>
      </c>
      <c r="O26" s="32" t="s">
        <v>54</v>
      </c>
      <c r="P26" s="36">
        <v>2005</v>
      </c>
      <c r="Q26" s="36">
        <v>4795</v>
      </c>
      <c r="R26" s="36">
        <f t="shared" si="0"/>
        <v>179104</v>
      </c>
    </row>
    <row r="27" spans="1:18" ht="12.75">
      <c r="A27" s="6" t="s">
        <v>32</v>
      </c>
      <c r="B27" s="36">
        <v>891548</v>
      </c>
      <c r="C27" s="36">
        <v>554781</v>
      </c>
      <c r="D27" s="36">
        <v>374758</v>
      </c>
      <c r="E27" s="36">
        <v>170977</v>
      </c>
      <c r="F27" s="36">
        <v>198019</v>
      </c>
      <c r="G27" s="36">
        <v>11481</v>
      </c>
      <c r="H27" s="36">
        <v>89683</v>
      </c>
      <c r="I27" s="36">
        <v>53260</v>
      </c>
      <c r="J27" s="36">
        <v>35600</v>
      </c>
      <c r="K27" s="36">
        <v>59109</v>
      </c>
      <c r="L27" s="36">
        <v>76174</v>
      </c>
      <c r="M27" s="36">
        <v>152767</v>
      </c>
      <c r="N27" s="36">
        <v>33900</v>
      </c>
      <c r="O27" s="32" t="s">
        <v>54</v>
      </c>
      <c r="P27" s="36">
        <v>30419</v>
      </c>
      <c r="Q27" s="36">
        <v>114657</v>
      </c>
      <c r="R27" s="36">
        <f t="shared" si="0"/>
        <v>2847133</v>
      </c>
    </row>
    <row r="28" spans="1:18" ht="12.75">
      <c r="A28" s="10" t="s">
        <v>33</v>
      </c>
      <c r="B28" s="36">
        <v>106460</v>
      </c>
      <c r="C28" s="36">
        <v>48585</v>
      </c>
      <c r="D28" s="36">
        <v>42881</v>
      </c>
      <c r="E28" s="36">
        <v>19778</v>
      </c>
      <c r="F28" s="36">
        <v>17747</v>
      </c>
      <c r="G28" s="36">
        <v>1264</v>
      </c>
      <c r="H28" s="36">
        <v>16180</v>
      </c>
      <c r="I28" s="36">
        <v>7737</v>
      </c>
      <c r="J28" s="36">
        <v>4826</v>
      </c>
      <c r="K28" s="36">
        <v>11530</v>
      </c>
      <c r="L28" s="36">
        <v>10582</v>
      </c>
      <c r="M28" s="36">
        <v>12903</v>
      </c>
      <c r="N28" s="36">
        <v>3500</v>
      </c>
      <c r="O28" s="32" t="s">
        <v>54</v>
      </c>
      <c r="P28" s="36">
        <v>3889</v>
      </c>
      <c r="Q28" s="36">
        <v>12574</v>
      </c>
      <c r="R28" s="36">
        <f t="shared" si="0"/>
        <v>320436</v>
      </c>
    </row>
    <row r="29" spans="1:18" ht="12.75">
      <c r="A29" s="10" t="s">
        <v>35</v>
      </c>
      <c r="B29" s="36">
        <v>601964</v>
      </c>
      <c r="C29" s="36">
        <v>423836</v>
      </c>
      <c r="D29" s="36">
        <v>333317</v>
      </c>
      <c r="E29" s="36">
        <v>124585</v>
      </c>
      <c r="F29" s="36">
        <v>168570</v>
      </c>
      <c r="G29" s="36">
        <v>3359</v>
      </c>
      <c r="H29" s="36">
        <v>50164</v>
      </c>
      <c r="I29" s="36">
        <v>38082</v>
      </c>
      <c r="J29" s="36">
        <v>34926</v>
      </c>
      <c r="K29" s="36">
        <v>58702</v>
      </c>
      <c r="L29" s="36">
        <v>64507</v>
      </c>
      <c r="M29" s="36">
        <v>51608</v>
      </c>
      <c r="N29" s="36">
        <v>26723</v>
      </c>
      <c r="O29" s="32" t="s">
        <v>54</v>
      </c>
      <c r="P29" s="36">
        <v>25586</v>
      </c>
      <c r="Q29" s="36">
        <v>76450</v>
      </c>
      <c r="R29" s="36">
        <f t="shared" si="0"/>
        <v>2082379</v>
      </c>
    </row>
    <row r="30" spans="1:18" ht="12.75">
      <c r="A30" s="10" t="s">
        <v>34</v>
      </c>
      <c r="B30" s="36">
        <v>272989</v>
      </c>
      <c r="C30" s="36">
        <v>131024</v>
      </c>
      <c r="D30" s="36">
        <v>155548</v>
      </c>
      <c r="E30" s="36">
        <v>58315</v>
      </c>
      <c r="F30" s="36">
        <v>96007</v>
      </c>
      <c r="G30" s="36">
        <v>2518</v>
      </c>
      <c r="H30" s="36">
        <v>26858</v>
      </c>
      <c r="I30" s="36">
        <v>25641</v>
      </c>
      <c r="J30" s="36">
        <v>9237</v>
      </c>
      <c r="K30" s="36">
        <v>23425</v>
      </c>
      <c r="L30" s="36">
        <v>70767</v>
      </c>
      <c r="M30" s="36">
        <v>38351</v>
      </c>
      <c r="N30" s="36">
        <v>12712</v>
      </c>
      <c r="O30" s="32" t="s">
        <v>54</v>
      </c>
      <c r="P30" s="36">
        <v>12780</v>
      </c>
      <c r="Q30" s="36">
        <v>68113</v>
      </c>
      <c r="R30" s="36">
        <f t="shared" si="0"/>
        <v>1004285</v>
      </c>
    </row>
    <row r="31" spans="1:18" ht="12.75">
      <c r="A31" s="10" t="s">
        <v>37</v>
      </c>
      <c r="B31" s="36">
        <v>2138876</v>
      </c>
      <c r="C31" s="36">
        <v>1351832</v>
      </c>
      <c r="D31" s="36">
        <v>1048879</v>
      </c>
      <c r="E31" s="36">
        <v>438159</v>
      </c>
      <c r="F31" s="36">
        <v>572595</v>
      </c>
      <c r="G31" s="36">
        <v>21521</v>
      </c>
      <c r="H31" s="36">
        <v>200779</v>
      </c>
      <c r="I31" s="36">
        <v>146344</v>
      </c>
      <c r="J31" s="36">
        <v>103836</v>
      </c>
      <c r="K31" s="36">
        <v>197514</v>
      </c>
      <c r="L31" s="36">
        <v>246141</v>
      </c>
      <c r="M31" s="36">
        <v>268557</v>
      </c>
      <c r="N31" s="36">
        <v>93682</v>
      </c>
      <c r="O31" s="32" t="s">
        <v>54</v>
      </c>
      <c r="P31" s="36">
        <v>84959</v>
      </c>
      <c r="Q31" s="36">
        <v>302804</v>
      </c>
      <c r="R31" s="36">
        <f t="shared" si="0"/>
        <v>7216478</v>
      </c>
    </row>
    <row r="32" spans="1:18" ht="3" customHeight="1">
      <c r="A32" s="10"/>
      <c r="R32" s="36"/>
    </row>
    <row r="33" spans="1:18" ht="12.75">
      <c r="A33" s="10" t="s">
        <v>38</v>
      </c>
      <c r="B33" s="36">
        <v>646267</v>
      </c>
      <c r="C33" s="36">
        <v>486080</v>
      </c>
      <c r="D33" s="36">
        <v>328697</v>
      </c>
      <c r="E33" s="36">
        <v>82054</v>
      </c>
      <c r="F33" s="36">
        <v>315818</v>
      </c>
      <c r="G33" s="36">
        <v>5350</v>
      </c>
      <c r="H33" s="36">
        <v>38671</v>
      </c>
      <c r="I33" s="36">
        <v>38187</v>
      </c>
      <c r="J33" s="36">
        <v>32027</v>
      </c>
      <c r="K33" s="36">
        <v>42002</v>
      </c>
      <c r="L33" s="36">
        <v>39942</v>
      </c>
      <c r="M33" s="36">
        <v>61364</v>
      </c>
      <c r="N33" s="36">
        <v>28849</v>
      </c>
      <c r="O33" s="32" t="s">
        <v>54</v>
      </c>
      <c r="P33" s="36">
        <v>14847</v>
      </c>
      <c r="Q33" s="36">
        <v>100227</v>
      </c>
      <c r="R33" s="36">
        <f t="shared" si="0"/>
        <v>2260382</v>
      </c>
    </row>
    <row r="34" spans="1:18" ht="12.75">
      <c r="A34" s="10" t="s">
        <v>39</v>
      </c>
      <c r="B34" s="36">
        <v>209723</v>
      </c>
      <c r="C34" s="36">
        <v>195192</v>
      </c>
      <c r="D34" s="36">
        <v>112364</v>
      </c>
      <c r="E34" s="36">
        <v>65528</v>
      </c>
      <c r="F34" s="36">
        <v>58077</v>
      </c>
      <c r="G34" s="36">
        <v>1276</v>
      </c>
      <c r="H34" s="36">
        <v>16408</v>
      </c>
      <c r="I34" s="36">
        <v>37524</v>
      </c>
      <c r="J34" s="36">
        <v>22562</v>
      </c>
      <c r="K34" s="36">
        <v>23834</v>
      </c>
      <c r="L34" s="36">
        <v>22053</v>
      </c>
      <c r="M34" s="36">
        <v>9431</v>
      </c>
      <c r="N34" s="36">
        <v>8605</v>
      </c>
      <c r="O34" s="32" t="s">
        <v>54</v>
      </c>
      <c r="P34" s="36">
        <v>3912</v>
      </c>
      <c r="Q34" s="36">
        <v>104484</v>
      </c>
      <c r="R34" s="36">
        <f t="shared" si="0"/>
        <v>890973</v>
      </c>
    </row>
    <row r="35" spans="1:18" ht="12.75">
      <c r="A35" s="10" t="s">
        <v>40</v>
      </c>
      <c r="B35" s="37">
        <v>861909</v>
      </c>
      <c r="C35" s="37">
        <v>690289</v>
      </c>
      <c r="D35" s="37">
        <v>442517</v>
      </c>
      <c r="E35" s="37">
        <v>148759</v>
      </c>
      <c r="F35" s="37">
        <v>375534</v>
      </c>
      <c r="G35" s="37">
        <v>6699</v>
      </c>
      <c r="H35" s="37">
        <v>56232</v>
      </c>
      <c r="I35" s="37">
        <v>76593</v>
      </c>
      <c r="J35" s="37">
        <v>54974</v>
      </c>
      <c r="K35" s="37">
        <v>66687</v>
      </c>
      <c r="L35" s="37">
        <v>63836</v>
      </c>
      <c r="M35" s="37">
        <v>71349</v>
      </c>
      <c r="N35" s="37">
        <v>37862</v>
      </c>
      <c r="O35" s="38" t="s">
        <v>54</v>
      </c>
      <c r="P35" s="37">
        <v>19274</v>
      </c>
      <c r="Q35" s="37">
        <v>206914</v>
      </c>
      <c r="R35" s="37">
        <f t="shared" si="0"/>
        <v>3179428</v>
      </c>
    </row>
    <row r="36" spans="1:18" ht="3" customHeight="1">
      <c r="A36" s="10"/>
      <c r="R36" s="36"/>
    </row>
    <row r="37" spans="1:18" ht="12.75">
      <c r="A37" s="44" t="s">
        <v>59</v>
      </c>
      <c r="B37" s="37">
        <f>SUM(B7:B10,B13:B16,B19:B22,B25:B30,B33:B34)</f>
        <v>10092499</v>
      </c>
      <c r="C37" s="37">
        <f aca="true" t="shared" si="1" ref="C37:R37">SUM(C7:C10,C13:C16,C19:C22,C25:C30,C33:C34)</f>
        <v>6811158</v>
      </c>
      <c r="D37" s="37">
        <f t="shared" si="1"/>
        <v>3753212</v>
      </c>
      <c r="E37" s="37">
        <f t="shared" si="1"/>
        <v>1966373</v>
      </c>
      <c r="F37" s="37">
        <f t="shared" si="1"/>
        <v>1913364</v>
      </c>
      <c r="G37" s="37">
        <f t="shared" si="1"/>
        <v>1614426</v>
      </c>
      <c r="H37" s="37">
        <f t="shared" si="1"/>
        <v>796618</v>
      </c>
      <c r="I37" s="37">
        <f t="shared" si="1"/>
        <v>781074</v>
      </c>
      <c r="J37" s="37">
        <f t="shared" si="1"/>
        <v>729268</v>
      </c>
      <c r="K37" s="37">
        <f t="shared" si="1"/>
        <v>691402</v>
      </c>
      <c r="L37" s="37">
        <f t="shared" si="1"/>
        <v>660341</v>
      </c>
      <c r="M37" s="37">
        <f t="shared" si="1"/>
        <v>419063</v>
      </c>
      <c r="N37" s="37">
        <f t="shared" si="1"/>
        <v>396504</v>
      </c>
      <c r="O37" s="37">
        <f t="shared" si="1"/>
        <v>175016</v>
      </c>
      <c r="P37" s="37">
        <f t="shared" si="1"/>
        <v>234101</v>
      </c>
      <c r="Q37" s="37">
        <f t="shared" si="1"/>
        <v>1441805</v>
      </c>
      <c r="R37" s="37">
        <f t="shared" si="1"/>
        <v>32476224</v>
      </c>
    </row>
    <row r="38" spans="1:18" ht="12.75">
      <c r="A38" s="44" t="s">
        <v>61</v>
      </c>
      <c r="B38" s="37">
        <f>SUM(B11,B17,B23,B31,B35)</f>
        <v>10119909</v>
      </c>
      <c r="C38" s="37">
        <f aca="true" t="shared" si="2" ref="C37:R38">SUM(C11,C17,C23,C31,C35)</f>
        <v>6837748</v>
      </c>
      <c r="D38" s="37">
        <f t="shared" si="2"/>
        <v>3759575</v>
      </c>
      <c r="E38" s="37">
        <f t="shared" si="2"/>
        <v>1971700</v>
      </c>
      <c r="F38" s="37">
        <f t="shared" si="2"/>
        <v>1917775</v>
      </c>
      <c r="G38" s="37">
        <f t="shared" si="2"/>
        <v>1615834</v>
      </c>
      <c r="H38" s="37">
        <f t="shared" si="2"/>
        <v>802502</v>
      </c>
      <c r="I38" s="37">
        <f t="shared" si="2"/>
        <v>783710</v>
      </c>
      <c r="J38" s="37">
        <f t="shared" si="2"/>
        <v>731867</v>
      </c>
      <c r="K38" s="37">
        <f t="shared" si="2"/>
        <v>694963</v>
      </c>
      <c r="L38" s="37">
        <f t="shared" si="2"/>
        <v>665771</v>
      </c>
      <c r="M38" s="37">
        <f t="shared" si="2"/>
        <v>420089</v>
      </c>
      <c r="N38" s="37">
        <f t="shared" si="2"/>
        <v>398036</v>
      </c>
      <c r="O38" s="37">
        <f t="shared" si="2"/>
        <v>175682</v>
      </c>
      <c r="P38" s="37">
        <f t="shared" si="2"/>
        <v>236016</v>
      </c>
      <c r="Q38" s="37">
        <f t="shared" si="2"/>
        <v>1448692</v>
      </c>
      <c r="R38" s="37">
        <f t="shared" si="2"/>
        <v>32579869</v>
      </c>
    </row>
    <row r="39" spans="1:36" ht="3.75" customHeight="1">
      <c r="A39" s="1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1"/>
      <c r="S39" s="22"/>
      <c r="T39" s="22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20" s="30" customFormat="1" ht="27.75" customHeight="1">
      <c r="A40" s="42" t="s">
        <v>53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29"/>
      <c r="T40" s="29"/>
    </row>
    <row r="41" spans="1:18" ht="6" customHeight="1">
      <c r="A41" s="43" t="s">
        <v>56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08" ht="12.75">
      <c r="A43" s="3" t="s">
        <v>58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ht="12.75">
      <c r="A44" s="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256" ht="14.25" customHeight="1">
      <c r="A46" s="18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8" spans="1:71" ht="87" customHeight="1">
      <c r="A48" s="19" t="s">
        <v>16</v>
      </c>
      <c r="B48" s="20" t="s">
        <v>43</v>
      </c>
      <c r="C48" s="20" t="s">
        <v>8</v>
      </c>
      <c r="D48" s="20" t="s">
        <v>44</v>
      </c>
      <c r="E48" s="20" t="s">
        <v>11</v>
      </c>
      <c r="F48" s="20" t="s">
        <v>9</v>
      </c>
      <c r="G48" s="20" t="s">
        <v>10</v>
      </c>
      <c r="H48" s="20" t="s">
        <v>45</v>
      </c>
      <c r="I48" s="20" t="s">
        <v>12</v>
      </c>
      <c r="J48" s="20" t="s">
        <v>46</v>
      </c>
      <c r="K48" s="20" t="s">
        <v>47</v>
      </c>
      <c r="L48" s="20" t="s">
        <v>48</v>
      </c>
      <c r="M48" s="20" t="s">
        <v>49</v>
      </c>
      <c r="N48" s="20" t="s">
        <v>50</v>
      </c>
      <c r="O48" s="20" t="s">
        <v>51</v>
      </c>
      <c r="P48" s="20" t="s">
        <v>13</v>
      </c>
      <c r="Q48" s="20" t="s">
        <v>52</v>
      </c>
      <c r="R48" s="35" t="s">
        <v>7</v>
      </c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</row>
    <row r="49" spans="1:36" ht="3.75" customHeight="1">
      <c r="A49" s="6"/>
      <c r="R49" s="28"/>
      <c r="S49" s="22"/>
      <c r="T49" s="22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ht="12.75">
      <c r="A50" s="6" t="s">
        <v>17</v>
      </c>
      <c r="B50" s="39">
        <v>29.1</v>
      </c>
      <c r="C50" s="39">
        <f aca="true" t="shared" si="3" ref="C50:M50">C7/$R$7%</f>
        <v>22.142713162668816</v>
      </c>
      <c r="D50" s="39">
        <f t="shared" si="3"/>
        <v>8.812618423704897</v>
      </c>
      <c r="E50" s="39">
        <f t="shared" si="3"/>
        <v>6.570731707317073</v>
      </c>
      <c r="F50" s="39">
        <f t="shared" si="3"/>
        <v>5.017859302559968</v>
      </c>
      <c r="G50" s="39">
        <f t="shared" si="3"/>
        <v>8.1808103204999</v>
      </c>
      <c r="H50" s="39">
        <f t="shared" si="3"/>
        <v>2.4130618826849424</v>
      </c>
      <c r="I50" s="39">
        <f t="shared" si="3"/>
        <v>2.895666196331385</v>
      </c>
      <c r="J50" s="39">
        <f t="shared" si="3"/>
        <v>3.1327151783914533</v>
      </c>
      <c r="K50" s="39">
        <f t="shared" si="3"/>
        <v>2.4046361620641</v>
      </c>
      <c r="L50" s="39">
        <f t="shared" si="3"/>
        <v>1.7816569240072566</v>
      </c>
      <c r="M50" s="39">
        <f t="shared" si="3"/>
        <v>0.31340455553315866</v>
      </c>
      <c r="N50" s="39">
        <f>N7/$R$7%</f>
        <v>1.0109252166901834</v>
      </c>
      <c r="O50" s="39">
        <f>O7/$R$7%</f>
        <v>0.14755089699657328</v>
      </c>
      <c r="P50" s="39">
        <f>P7/$R$7%</f>
        <v>0.5977827050997783</v>
      </c>
      <c r="Q50" s="39">
        <f>Q7/$R$7%</f>
        <v>5.573835920177384</v>
      </c>
      <c r="R50" s="39">
        <f>R7/$R$7%</f>
        <v>100</v>
      </c>
      <c r="S50" s="22"/>
      <c r="T50" s="22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ht="12.75">
      <c r="A51" s="6" t="s">
        <v>18</v>
      </c>
      <c r="B51" s="39">
        <v>26.4</v>
      </c>
      <c r="C51" s="39">
        <f aca="true" t="shared" si="4" ref="C51:M51">C9/$R$9%</f>
        <v>25.750752813104896</v>
      </c>
      <c r="D51" s="39">
        <f t="shared" si="4"/>
        <v>7.221032343539044</v>
      </c>
      <c r="E51" s="39">
        <f t="shared" si="4"/>
        <v>5.611202382600702</v>
      </c>
      <c r="F51" s="39">
        <f t="shared" si="4"/>
        <v>3.644218305014999</v>
      </c>
      <c r="G51" s="39">
        <f t="shared" si="4"/>
        <v>13.842985301039512</v>
      </c>
      <c r="H51" s="39">
        <f t="shared" si="4"/>
        <v>2.238573861414542</v>
      </c>
      <c r="I51" s="39">
        <f t="shared" si="4"/>
        <v>1.8635546642885892</v>
      </c>
      <c r="J51" s="39">
        <f t="shared" si="4"/>
        <v>2.749341858916012</v>
      </c>
      <c r="K51" s="39">
        <f t="shared" si="4"/>
        <v>1.6733625381614896</v>
      </c>
      <c r="L51" s="39">
        <f t="shared" si="4"/>
        <v>1.3027312555390507</v>
      </c>
      <c r="M51" s="39">
        <f t="shared" si="4"/>
        <v>0.2901370190831877</v>
      </c>
      <c r="N51" s="39">
        <f>N9/$R$9%</f>
        <v>1.0044636889934695</v>
      </c>
      <c r="O51" s="39">
        <f>O9/$R$9%</f>
        <v>0.07201342038119915</v>
      </c>
      <c r="P51" s="39">
        <f>P9/$R$9%</f>
        <v>0.4382936617312461</v>
      </c>
      <c r="Q51" s="39">
        <f>Q9/$R$9%</f>
        <v>6.044481284899361</v>
      </c>
      <c r="R51" s="39">
        <f>R9/$R$9%</f>
        <v>100</v>
      </c>
      <c r="S51" s="22"/>
      <c r="T51" s="22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ht="12.75">
      <c r="A52" s="6" t="s">
        <v>22</v>
      </c>
      <c r="B52" s="39">
        <v>39.1</v>
      </c>
      <c r="C52" s="39">
        <v>22.4</v>
      </c>
      <c r="D52" s="39">
        <f aca="true" t="shared" si="5" ref="D52:M52">D10/$R$10%</f>
        <v>8.906364629570009</v>
      </c>
      <c r="E52" s="39">
        <f t="shared" si="5"/>
        <v>6.237431980957306</v>
      </c>
      <c r="F52" s="39">
        <f t="shared" si="5"/>
        <v>3.6358454417345314</v>
      </c>
      <c r="G52" s="39">
        <f t="shared" si="5"/>
        <v>4.130913236466124</v>
      </c>
      <c r="H52" s="39">
        <f t="shared" si="5"/>
        <v>1.9130306277016291</v>
      </c>
      <c r="I52" s="39">
        <f t="shared" si="5"/>
        <v>2.2949400693517146</v>
      </c>
      <c r="J52" s="39">
        <f t="shared" si="5"/>
        <v>2.4145374705096874</v>
      </c>
      <c r="K52" s="39">
        <f t="shared" si="5"/>
        <v>2.091423926869303</v>
      </c>
      <c r="L52" s="39">
        <f t="shared" si="5"/>
        <v>1.221624645720408</v>
      </c>
      <c r="M52" s="39">
        <f t="shared" si="5"/>
        <v>0.4179047759791839</v>
      </c>
      <c r="N52" s="39">
        <f>N10/$R$10%</f>
        <v>1.0451313935261177</v>
      </c>
      <c r="O52" s="39">
        <f>O10/$R$10%</f>
        <v>0.0692461563633101</v>
      </c>
      <c r="P52" s="39">
        <f>P10/$R$10%</f>
        <v>0.4395441998427183</v>
      </c>
      <c r="Q52" s="39">
        <f>Q10/$R$10%</f>
        <v>3.9458697728916072</v>
      </c>
      <c r="R52" s="39">
        <f>R10/$R$10%</f>
        <v>99.99999999999999</v>
      </c>
      <c r="S52" s="22"/>
      <c r="T52" s="22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ht="12.75">
      <c r="A53" s="6" t="s">
        <v>23</v>
      </c>
      <c r="B53" s="39">
        <v>28.3</v>
      </c>
      <c r="C53" s="39">
        <f aca="true" t="shared" si="6" ref="C53:M53">C11/$R$11%</f>
        <v>24.31653989209637</v>
      </c>
      <c r="D53" s="39">
        <f t="shared" si="6"/>
        <v>7.8286907361436375</v>
      </c>
      <c r="E53" s="39">
        <f t="shared" si="6"/>
        <v>5.93574226874266</v>
      </c>
      <c r="F53" s="39">
        <f t="shared" si="6"/>
        <v>4.015500120551761</v>
      </c>
      <c r="G53" s="39">
        <f t="shared" si="6"/>
        <v>11.153610292643183</v>
      </c>
      <c r="H53" s="39">
        <f t="shared" si="6"/>
        <v>2.2699599472239975</v>
      </c>
      <c r="I53" s="39">
        <f t="shared" si="6"/>
        <v>2.1944231444136113</v>
      </c>
      <c r="J53" s="39">
        <f t="shared" si="6"/>
        <v>2.8229175902336374</v>
      </c>
      <c r="K53" s="39">
        <f t="shared" si="6"/>
        <v>1.920925891323625</v>
      </c>
      <c r="L53" s="39">
        <f t="shared" si="6"/>
        <v>1.4326996678465533</v>
      </c>
      <c r="M53" s="39">
        <f t="shared" si="6"/>
        <v>0.30961234118244296</v>
      </c>
      <c r="N53" s="39">
        <f>N11/$R$11%</f>
        <v>1.0137220521395613</v>
      </c>
      <c r="O53" s="39">
        <f>O11/$R$11%</f>
        <v>0.3298780392802584</v>
      </c>
      <c r="P53" s="39">
        <f>P11/$R$11%</f>
        <v>0.48208374418636196</v>
      </c>
      <c r="Q53" s="39">
        <f>Q11/$R$11%</f>
        <v>5.68084058708203</v>
      </c>
      <c r="R53" s="39">
        <f>R11/$R$11%</f>
        <v>100.00000000000001</v>
      </c>
      <c r="S53" s="22"/>
      <c r="T53" s="22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ht="3.75" customHeight="1">
      <c r="A54" s="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22"/>
      <c r="T54" s="22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ht="12.75">
      <c r="A55" s="6" t="s">
        <v>19</v>
      </c>
      <c r="B55" s="39">
        <v>25.4</v>
      </c>
      <c r="C55" s="39">
        <v>15</v>
      </c>
      <c r="D55" s="39">
        <f aca="true" t="shared" si="7" ref="D55:M55">D13/$R$13%</f>
        <v>6.748880581358408</v>
      </c>
      <c r="E55" s="39">
        <f t="shared" si="7"/>
        <v>2.2811963643120747</v>
      </c>
      <c r="F55" s="39">
        <f t="shared" si="7"/>
        <v>2.513172275581788</v>
      </c>
      <c r="G55" s="39">
        <f t="shared" si="7"/>
        <v>3.5427776767642456</v>
      </c>
      <c r="H55" s="39">
        <v>8.4</v>
      </c>
      <c r="I55" s="39">
        <f t="shared" si="7"/>
        <v>0.7354895171264558</v>
      </c>
      <c r="J55" s="39">
        <f t="shared" si="7"/>
        <v>1.7844761959946691</v>
      </c>
      <c r="K55" s="39">
        <f t="shared" si="7"/>
        <v>1.3840629951466883</v>
      </c>
      <c r="L55" s="39">
        <f t="shared" si="7"/>
        <v>0.3434682097094207</v>
      </c>
      <c r="M55" s="39">
        <f t="shared" si="7"/>
        <v>0.12867569927450084</v>
      </c>
      <c r="N55" s="39">
        <f>N13/$R$13%</f>
        <v>0.6104103436080746</v>
      </c>
      <c r="O55" s="39">
        <f>O13/$R$13%</f>
        <v>25.397266240811376</v>
      </c>
      <c r="P55" s="39">
        <f>P13/$R$13%</f>
        <v>0.22018729906909926</v>
      </c>
      <c r="Q55" s="39">
        <f>Q13/$R$13%</f>
        <v>5.710283865785651</v>
      </c>
      <c r="R55" s="39">
        <f>R13/$R$13%</f>
        <v>100</v>
      </c>
      <c r="S55" s="22"/>
      <c r="T55" s="22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ht="12.75">
      <c r="A56" s="6" t="s">
        <v>20</v>
      </c>
      <c r="B56" s="39">
        <f>B14/$R$14%</f>
        <v>26.66726180626319</v>
      </c>
      <c r="C56" s="39">
        <f aca="true" t="shared" si="8" ref="C56:M56">C14/$R$14%</f>
        <v>24.586668292413854</v>
      </c>
      <c r="D56" s="39">
        <f t="shared" si="8"/>
        <v>8.965669154640493</v>
      </c>
      <c r="E56" s="39">
        <f t="shared" si="8"/>
        <v>3.9396063949926985</v>
      </c>
      <c r="F56" s="39">
        <f t="shared" si="8"/>
        <v>5.0492514305123715</v>
      </c>
      <c r="G56" s="39">
        <f t="shared" si="8"/>
        <v>14.132388077466853</v>
      </c>
      <c r="H56" s="39">
        <f t="shared" si="8"/>
        <v>2.8239736745079935</v>
      </c>
      <c r="I56" s="39">
        <f t="shared" si="8"/>
        <v>1.5648542488612511</v>
      </c>
      <c r="J56" s="39">
        <f t="shared" si="8"/>
        <v>2.796611768667787</v>
      </c>
      <c r="K56" s="39">
        <f t="shared" si="8"/>
        <v>2.1090440896831826</v>
      </c>
      <c r="L56" s="39">
        <f t="shared" si="8"/>
        <v>1.4155250147333338</v>
      </c>
      <c r="M56" s="39">
        <f t="shared" si="8"/>
        <v>0.409412495609031</v>
      </c>
      <c r="N56" s="39">
        <f>N14/$R$14%</f>
        <v>1.2581759116522526</v>
      </c>
      <c r="O56" s="39">
        <f>O14/$R$14%</f>
        <v>0.29379574228423283</v>
      </c>
      <c r="P56" s="39">
        <f>P14/$R$14%</f>
        <v>0.47473269522756106</v>
      </c>
      <c r="Q56" s="39">
        <f>Q14/$R$14%</f>
        <v>3.513029202483909</v>
      </c>
      <c r="R56" s="39">
        <f>R14/$R$14%</f>
        <v>100</v>
      </c>
      <c r="S56" s="22"/>
      <c r="T56" s="22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36" ht="12.75">
      <c r="A57" s="6" t="s">
        <v>21</v>
      </c>
      <c r="B57" s="39">
        <v>30.3</v>
      </c>
      <c r="C57" s="39">
        <f aca="true" t="shared" si="9" ref="C57:M57">C15/$R$15%</f>
        <v>23.307369335456784</v>
      </c>
      <c r="D57" s="39">
        <f t="shared" si="9"/>
        <v>11.924424496887216</v>
      </c>
      <c r="E57" s="39">
        <f t="shared" si="9"/>
        <v>5.1192992616186475</v>
      </c>
      <c r="F57" s="39">
        <f t="shared" si="9"/>
        <v>3.511654842912987</v>
      </c>
      <c r="G57" s="39">
        <v>8.6</v>
      </c>
      <c r="H57" s="39">
        <f t="shared" si="9"/>
        <v>2.1014912407702333</v>
      </c>
      <c r="I57" s="39">
        <f t="shared" si="9"/>
        <v>1.9261618647748662</v>
      </c>
      <c r="J57" s="39">
        <f t="shared" si="9"/>
        <v>3.2362820327204287</v>
      </c>
      <c r="K57" s="39">
        <f t="shared" si="9"/>
        <v>1.7977414217460548</v>
      </c>
      <c r="L57" s="39">
        <f t="shared" si="9"/>
        <v>1.3279281887939771</v>
      </c>
      <c r="M57" s="39">
        <f t="shared" si="9"/>
        <v>0.3371941508614449</v>
      </c>
      <c r="N57" s="39">
        <f>N15/$R$15%</f>
        <v>1.3888808455190387</v>
      </c>
      <c r="O57" s="39">
        <f>O15/$R$15%</f>
        <v>0.7034892138410308</v>
      </c>
      <c r="P57" s="39">
        <f>P15/$R$15%</f>
        <v>0.6151730128854785</v>
      </c>
      <c r="Q57" s="39">
        <f>Q15/$R$15%</f>
        <v>4.018097582163023</v>
      </c>
      <c r="R57" s="39">
        <f>R15/$R$15%</f>
        <v>100</v>
      </c>
      <c r="S57" s="22"/>
      <c r="T57" s="22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ht="12.75">
      <c r="A58" s="6" t="s">
        <v>24</v>
      </c>
      <c r="B58" s="39">
        <f>B16/$R$16%</f>
        <v>42.977948517072825</v>
      </c>
      <c r="C58" s="39">
        <f aca="true" t="shared" si="10" ref="C58:M58">C16/$R$16%</f>
        <v>19.81166009501586</v>
      </c>
      <c r="D58" s="39">
        <f t="shared" si="10"/>
        <v>8.371119690413519</v>
      </c>
      <c r="E58" s="39">
        <f t="shared" si="10"/>
        <v>6.355423936253717</v>
      </c>
      <c r="F58" s="39">
        <v>2.7</v>
      </c>
      <c r="G58" s="39">
        <f t="shared" si="10"/>
        <v>3.3792053357638534</v>
      </c>
      <c r="H58" s="39">
        <f t="shared" si="10"/>
        <v>2.5518555832105116</v>
      </c>
      <c r="I58" s="39">
        <v>3</v>
      </c>
      <c r="J58" s="39">
        <f t="shared" si="10"/>
        <v>2.4356387202580088</v>
      </c>
      <c r="K58" s="39">
        <f t="shared" si="10"/>
        <v>1.9571300760096386</v>
      </c>
      <c r="L58" s="39">
        <f t="shared" si="10"/>
        <v>1.729573647959689</v>
      </c>
      <c r="M58" s="39">
        <f t="shared" si="10"/>
        <v>0.15950288141612343</v>
      </c>
      <c r="N58" s="39">
        <f>N16/$R$16%</f>
        <v>0.9144933478229723</v>
      </c>
      <c r="O58" s="39">
        <f>O16/$R$16%</f>
        <v>0.2123529761423927</v>
      </c>
      <c r="P58" s="39">
        <f>P16/$R$16%</f>
        <v>0.4071400592286858</v>
      </c>
      <c r="Q58" s="39">
        <f>Q16/$R$16%</f>
        <v>2.850742492390653</v>
      </c>
      <c r="R58" s="39">
        <f>R16/$R$16%</f>
        <v>100</v>
      </c>
      <c r="S58" s="23"/>
      <c r="T58" s="2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spans="1:29" ht="12.75">
      <c r="A59" s="6" t="s">
        <v>25</v>
      </c>
      <c r="B59" s="39">
        <f>B17/$R$17%</f>
        <v>33.43911528886645</v>
      </c>
      <c r="C59" s="39">
        <f aca="true" t="shared" si="11" ref="C59:M59">C17/$R$17%</f>
        <v>21.800857685785225</v>
      </c>
      <c r="D59" s="39">
        <f t="shared" si="11"/>
        <v>8.862829044929718</v>
      </c>
      <c r="E59" s="39">
        <f t="shared" si="11"/>
        <v>4.901100680052891</v>
      </c>
      <c r="F59" s="39">
        <f t="shared" si="11"/>
        <v>3.792994578984831</v>
      </c>
      <c r="G59" s="39">
        <f t="shared" si="11"/>
        <v>8.432543464022164</v>
      </c>
      <c r="H59" s="39">
        <f t="shared" si="11"/>
        <v>3.0726830919513333</v>
      </c>
      <c r="I59" s="39">
        <f t="shared" si="11"/>
        <v>2.148648831293398</v>
      </c>
      <c r="J59" s="39">
        <f t="shared" si="11"/>
        <v>2.6232629083776002</v>
      </c>
      <c r="K59" s="39">
        <f t="shared" si="11"/>
        <v>1.9608867460833672</v>
      </c>
      <c r="L59" s="39">
        <f t="shared" si="11"/>
        <v>1.4596664595776205</v>
      </c>
      <c r="M59" s="39">
        <f t="shared" si="11"/>
        <v>0.28077751483728985</v>
      </c>
      <c r="N59" s="39">
        <f>N17/$R$17%</f>
        <v>1.0850079021353154</v>
      </c>
      <c r="O59" s="39">
        <f>O17/$R$17%</f>
        <v>2.2210110389952575</v>
      </c>
      <c r="P59" s="39">
        <f>P17/$R$17%</f>
        <v>0.4442720642849756</v>
      </c>
      <c r="Q59" s="39">
        <f>Q17/$R$17%</f>
        <v>3.47434269982258</v>
      </c>
      <c r="R59" s="39">
        <f>R17/$R$17%</f>
        <v>100.00000000000001</v>
      </c>
      <c r="S59" s="28"/>
      <c r="T59" s="28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3" customHeight="1">
      <c r="A60" s="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18" ht="12.75">
      <c r="A61" s="6" t="s">
        <v>26</v>
      </c>
      <c r="B61" s="39">
        <v>41.8</v>
      </c>
      <c r="C61" s="39">
        <v>17.9</v>
      </c>
      <c r="D61" s="39">
        <f aca="true" t="shared" si="12" ref="D61:M61">D19/$R$19%</f>
        <v>10.88605832494599</v>
      </c>
      <c r="E61" s="39">
        <f t="shared" si="12"/>
        <v>9.085676480919629</v>
      </c>
      <c r="F61" s="39">
        <f t="shared" si="12"/>
        <v>3.2800274461769185</v>
      </c>
      <c r="G61" s="39">
        <f t="shared" si="12"/>
        <v>0.8395836480482819</v>
      </c>
      <c r="H61" s="39">
        <f t="shared" si="12"/>
        <v>1.9433003481733184</v>
      </c>
      <c r="I61" s="39">
        <f t="shared" si="12"/>
        <v>3.807520034071116</v>
      </c>
      <c r="J61" s="39">
        <f t="shared" si="12"/>
        <v>2.1262141930223373</v>
      </c>
      <c r="K61" s="39">
        <f t="shared" si="12"/>
        <v>1.760932514801461</v>
      </c>
      <c r="L61" s="39">
        <f t="shared" si="12"/>
        <v>2.4378957445685505</v>
      </c>
      <c r="M61" s="39">
        <f t="shared" si="12"/>
        <v>0.14269099936480664</v>
      </c>
      <c r="N61" s="39">
        <f>N19/$R$19%</f>
        <v>0.9089271056477607</v>
      </c>
      <c r="O61" s="40" t="s">
        <v>54</v>
      </c>
      <c r="P61" s="39">
        <f>P19/$R$19%</f>
        <v>0.6082112846012023</v>
      </c>
      <c r="Q61" s="39">
        <f>Q19/$R$19%</f>
        <v>2.641285019811116</v>
      </c>
      <c r="R61" s="39">
        <f>R19/$R$19%</f>
        <v>100</v>
      </c>
    </row>
    <row r="62" spans="1:18" ht="12.75">
      <c r="A62" s="6" t="s">
        <v>27</v>
      </c>
      <c r="B62" s="39">
        <f>B20/$R$20%</f>
        <v>35.89778815771397</v>
      </c>
      <c r="C62" s="39">
        <v>17.8</v>
      </c>
      <c r="D62" s="39">
        <f aca="true" t="shared" si="13" ref="D62:M62">D20/$R$20%</f>
        <v>13.564005270806042</v>
      </c>
      <c r="E62" s="39">
        <f t="shared" si="13"/>
        <v>9.695845080097289</v>
      </c>
      <c r="F62" s="39">
        <f t="shared" si="13"/>
        <v>4.423684572056601</v>
      </c>
      <c r="G62" s="39">
        <f t="shared" si="13"/>
        <v>0.6044786371754362</v>
      </c>
      <c r="H62" s="39">
        <f t="shared" si="13"/>
        <v>1.5822092881509415</v>
      </c>
      <c r="I62" s="39">
        <f t="shared" si="13"/>
        <v>4.744112428382633</v>
      </c>
      <c r="J62" s="39">
        <f t="shared" si="13"/>
        <v>1.8950908362663963</v>
      </c>
      <c r="K62" s="39">
        <f t="shared" si="13"/>
        <v>1.6251651964265328</v>
      </c>
      <c r="L62" s="39">
        <f t="shared" si="13"/>
        <v>3.182026628793229</v>
      </c>
      <c r="M62" s="39">
        <f t="shared" si="13"/>
        <v>0.3132685382800996</v>
      </c>
      <c r="N62" s="39">
        <f>N20/$R$20%</f>
        <v>1.240883962934082</v>
      </c>
      <c r="O62" s="40" t="s">
        <v>54</v>
      </c>
      <c r="P62" s="39">
        <f>P20/$R$20%</f>
        <v>1.144329916855163</v>
      </c>
      <c r="Q62" s="39">
        <f>Q20/$R$20%</f>
        <v>2.3722497092736385</v>
      </c>
      <c r="R62" s="39">
        <f>R20/$R$20%</f>
        <v>100</v>
      </c>
    </row>
    <row r="63" spans="1:18" ht="12.75">
      <c r="A63" s="6" t="s">
        <v>28</v>
      </c>
      <c r="B63" s="39">
        <f>B21/$R$21%</f>
        <v>35.89434888610914</v>
      </c>
      <c r="C63" s="39">
        <f aca="true" t="shared" si="14" ref="C63:M63">C21/$R$21%</f>
        <v>19.096948579592137</v>
      </c>
      <c r="D63" s="39">
        <f t="shared" si="14"/>
        <v>12.754885883337971</v>
      </c>
      <c r="E63" s="39">
        <f t="shared" si="14"/>
        <v>7.278381608085252</v>
      </c>
      <c r="F63" s="39">
        <f t="shared" si="14"/>
        <v>5.667099278198279</v>
      </c>
      <c r="G63" s="39">
        <f t="shared" si="14"/>
        <v>0.9328535481411677</v>
      </c>
      <c r="H63" s="39">
        <f t="shared" si="14"/>
        <v>2.447888196188771</v>
      </c>
      <c r="I63" s="39">
        <f t="shared" si="14"/>
        <v>3.5189091482247834</v>
      </c>
      <c r="J63" s="39">
        <f t="shared" si="14"/>
        <v>1.945745818926922</v>
      </c>
      <c r="K63" s="39">
        <f t="shared" si="14"/>
        <v>2.0340567000571226</v>
      </c>
      <c r="L63" s="39">
        <f t="shared" si="14"/>
        <v>2.1841851979784632</v>
      </c>
      <c r="M63" s="39">
        <f t="shared" si="14"/>
        <v>0.5921300472742679</v>
      </c>
      <c r="N63" s="39">
        <f>N21/$R$21%</f>
        <v>1.3750786693450574</v>
      </c>
      <c r="O63" s="40" t="s">
        <v>54</v>
      </c>
      <c r="P63" s="39">
        <f>P21/$R$21%</f>
        <v>1.0566005676489296</v>
      </c>
      <c r="Q63" s="39">
        <f>Q21/$R$21%</f>
        <v>3.2208878708917275</v>
      </c>
      <c r="R63" s="39">
        <f>R21/$R$21%</f>
        <v>100</v>
      </c>
    </row>
    <row r="64" spans="1:18" ht="12.75">
      <c r="A64" s="6" t="s">
        <v>29</v>
      </c>
      <c r="B64" s="39">
        <f>B22/$R$22%</f>
        <v>31.603079684040924</v>
      </c>
      <c r="C64" s="39">
        <f aca="true" t="shared" si="15" ref="C64:M64">C22/$R$22%</f>
        <v>17.47452154206893</v>
      </c>
      <c r="D64" s="39">
        <f t="shared" si="15"/>
        <v>18.385720274040793</v>
      </c>
      <c r="E64" s="39">
        <f t="shared" si="15"/>
        <v>7.092868651672147</v>
      </c>
      <c r="F64" s="39">
        <v>7</v>
      </c>
      <c r="G64" s="39">
        <f t="shared" si="15"/>
        <v>0.2377552758092194</v>
      </c>
      <c r="H64" s="39">
        <f t="shared" si="15"/>
        <v>2.1909836387691746</v>
      </c>
      <c r="I64" s="39">
        <f t="shared" si="15"/>
        <v>2.73012483789413</v>
      </c>
      <c r="J64" s="39">
        <f t="shared" si="15"/>
        <v>2.4251365619146177</v>
      </c>
      <c r="K64" s="39">
        <f t="shared" si="15"/>
        <v>2.113860543103787</v>
      </c>
      <c r="L64" s="39">
        <f t="shared" si="15"/>
        <v>1.3660448787644586</v>
      </c>
      <c r="M64" s="39">
        <f t="shared" si="15"/>
        <v>0.7851818860608601</v>
      </c>
      <c r="N64" s="39">
        <f>N22/$R$22%</f>
        <v>2.151914486697494</v>
      </c>
      <c r="O64" s="40" t="s">
        <v>54</v>
      </c>
      <c r="P64" s="39">
        <f>P22/$R$22%</f>
        <v>1.001486789190322</v>
      </c>
      <c r="Q64" s="39">
        <f>Q22/$R$22%</f>
        <v>3.3893226267045677</v>
      </c>
      <c r="R64" s="39">
        <f>R22/$R$22%</f>
        <v>100</v>
      </c>
    </row>
    <row r="65" spans="1:18" ht="12.75">
      <c r="A65" s="6" t="s">
        <v>36</v>
      </c>
      <c r="B65" s="39">
        <f>B23/$R$23%</f>
        <v>35.83708408242238</v>
      </c>
      <c r="C65" s="39">
        <f aca="true" t="shared" si="16" ref="C65:M65">C23/$R$23%</f>
        <v>17.83079285756538</v>
      </c>
      <c r="D65" s="39">
        <f t="shared" si="16"/>
        <v>14.767875367555938</v>
      </c>
      <c r="E65" s="39">
        <f t="shared" si="16"/>
        <v>7.974355883253676</v>
      </c>
      <c r="F65" s="39">
        <f t="shared" si="16"/>
        <v>5.415724767523442</v>
      </c>
      <c r="G65" s="39">
        <f t="shared" si="16"/>
        <v>0.5581384204248411</v>
      </c>
      <c r="H65" s="39">
        <f t="shared" si="16"/>
        <v>2.1062050406174113</v>
      </c>
      <c r="I65" s="39">
        <f t="shared" si="16"/>
        <v>3.3471981885585365</v>
      </c>
      <c r="J65" s="39">
        <f t="shared" si="16"/>
        <v>2.2234335771101845</v>
      </c>
      <c r="K65" s="39">
        <f t="shared" si="16"/>
        <v>1.9507738985302254</v>
      </c>
      <c r="L65" s="39">
        <f t="shared" si="16"/>
        <v>1.9746449111987845</v>
      </c>
      <c r="M65" s="39">
        <f t="shared" si="16"/>
        <v>0.5102466396757496</v>
      </c>
      <c r="N65" s="39">
        <f>N23/$R$23%</f>
        <v>1.56653146248889</v>
      </c>
      <c r="O65" s="40" t="s">
        <v>54</v>
      </c>
      <c r="P65" s="39">
        <f>P23/$R$23%</f>
        <v>0.8913292365244464</v>
      </c>
      <c r="Q65" s="39">
        <f>Q23/$R$23%</f>
        <v>3.0456656665501067</v>
      </c>
      <c r="R65" s="39">
        <f>R23/$R$23%</f>
        <v>100</v>
      </c>
    </row>
    <row r="66" spans="1:18" ht="3" customHeight="1">
      <c r="A66" s="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75">
      <c r="A67" s="6" t="s">
        <v>30</v>
      </c>
      <c r="B67" s="39">
        <f>B25/$R$25%</f>
        <v>28.605588002567295</v>
      </c>
      <c r="C67" s="39">
        <f aca="true" t="shared" si="17" ref="C67:M67">C25/$R$25%</f>
        <v>20.262413817489893</v>
      </c>
      <c r="D67" s="39">
        <f t="shared" si="17"/>
        <v>15.088460917474283</v>
      </c>
      <c r="E67" s="39">
        <f t="shared" si="17"/>
        <v>7.050586648199224</v>
      </c>
      <c r="F67" s="39">
        <f t="shared" si="17"/>
        <v>8.540791831626029</v>
      </c>
      <c r="G67" s="39">
        <f t="shared" si="17"/>
        <v>0.2569963452077387</v>
      </c>
      <c r="H67" s="39">
        <f t="shared" si="17"/>
        <v>1.825127730919756</v>
      </c>
      <c r="I67" s="39">
        <f t="shared" si="17"/>
        <v>2.4159791413973606</v>
      </c>
      <c r="J67" s="39">
        <f t="shared" si="17"/>
        <v>2.1992802501110846</v>
      </c>
      <c r="K67" s="39">
        <f t="shared" si="17"/>
        <v>3.8917733148125166</v>
      </c>
      <c r="L67" s="39">
        <f t="shared" si="17"/>
        <v>2.529399127600153</v>
      </c>
      <c r="M67" s="39">
        <f t="shared" si="17"/>
        <v>1.0680159641966462</v>
      </c>
      <c r="N67" s="39">
        <f>N25/$R$25%</f>
        <v>1.82806330703324</v>
      </c>
      <c r="O67" s="40" t="s">
        <v>54</v>
      </c>
      <c r="P67" s="39">
        <f>P25/$R$25%</f>
        <v>1.2433499193383744</v>
      </c>
      <c r="Q67" s="39">
        <f>Q25/$R$25%</f>
        <v>3.1941736820264013</v>
      </c>
      <c r="R67" s="39">
        <f>R25/$R$25%</f>
        <v>100</v>
      </c>
    </row>
    <row r="68" spans="1:18" ht="12.75">
      <c r="A68" s="6" t="s">
        <v>31</v>
      </c>
      <c r="B68" s="39">
        <f>B26/$R$26%</f>
        <v>23.936372163659104</v>
      </c>
      <c r="C68" s="39">
        <f aca="true" t="shared" si="18" ref="C68:M68">C26/$R$26%</f>
        <v>18.050964802572807</v>
      </c>
      <c r="D68" s="39">
        <f t="shared" si="18"/>
        <v>15.234723959263892</v>
      </c>
      <c r="E68" s="39">
        <f t="shared" si="18"/>
        <v>5.502948007861354</v>
      </c>
      <c r="F68" s="39">
        <f t="shared" si="18"/>
        <v>15.015856708951224</v>
      </c>
      <c r="G68" s="39">
        <f t="shared" si="18"/>
        <v>0.4818429515812042</v>
      </c>
      <c r="H68" s="39">
        <f t="shared" si="18"/>
        <v>1.4795872788994104</v>
      </c>
      <c r="I68" s="39">
        <f t="shared" si="18"/>
        <v>1.5800875469001252</v>
      </c>
      <c r="J68" s="39">
        <f t="shared" si="18"/>
        <v>1.2428533142755047</v>
      </c>
      <c r="K68" s="39">
        <f t="shared" si="18"/>
        <v>7.784304091477577</v>
      </c>
      <c r="L68" s="39">
        <f t="shared" si="18"/>
        <v>1.944680185813829</v>
      </c>
      <c r="M68" s="39">
        <f t="shared" si="18"/>
        <v>2.5521484723959262</v>
      </c>
      <c r="N68" s="39">
        <f>N26/$R$26%</f>
        <v>1.396953725209934</v>
      </c>
      <c r="O68" s="40" t="s">
        <v>54</v>
      </c>
      <c r="P68" s="39">
        <f>P26/$R$26%</f>
        <v>1.1194613185635163</v>
      </c>
      <c r="Q68" s="39">
        <f>Q26/$R$26%</f>
        <v>2.6772154725745936</v>
      </c>
      <c r="R68" s="39">
        <f>R26/$R$26%</f>
        <v>100</v>
      </c>
    </row>
    <row r="69" spans="1:18" ht="12.75">
      <c r="A69" s="6" t="s">
        <v>32</v>
      </c>
      <c r="B69" s="39">
        <f>B27/$R$27%</f>
        <v>31.313886636135365</v>
      </c>
      <c r="C69" s="39">
        <f aca="true" t="shared" si="19" ref="C69:M69">C27/$R$27%</f>
        <v>19.485601831737398</v>
      </c>
      <c r="D69" s="39">
        <f t="shared" si="19"/>
        <v>13.162644667460214</v>
      </c>
      <c r="E69" s="39">
        <f t="shared" si="19"/>
        <v>6.005234037187584</v>
      </c>
      <c r="F69" s="39">
        <f t="shared" si="19"/>
        <v>6.955031605478212</v>
      </c>
      <c r="G69" s="39">
        <f t="shared" si="19"/>
        <v>0.4032477583590229</v>
      </c>
      <c r="H69" s="39">
        <v>3</v>
      </c>
      <c r="I69" s="39">
        <f t="shared" si="19"/>
        <v>1.870653741851891</v>
      </c>
      <c r="J69" s="39">
        <f t="shared" si="19"/>
        <v>1.2503806460744895</v>
      </c>
      <c r="K69" s="39">
        <v>2</v>
      </c>
      <c r="L69" s="39">
        <f t="shared" si="19"/>
        <v>2.6754633520808473</v>
      </c>
      <c r="M69" s="39">
        <f t="shared" si="19"/>
        <v>5.365643262889369</v>
      </c>
      <c r="N69" s="39">
        <f>N27/$R$27%</f>
        <v>1.1906714579192472</v>
      </c>
      <c r="O69" s="40" t="s">
        <v>54</v>
      </c>
      <c r="P69" s="39">
        <f>P27/$R$27%</f>
        <v>1.068408114408424</v>
      </c>
      <c r="Q69" s="39">
        <f>Q27/$R$27%</f>
        <v>4.027103756656257</v>
      </c>
      <c r="R69" s="39">
        <f>R27/$R$27%</f>
        <v>100</v>
      </c>
    </row>
    <row r="70" spans="1:18" ht="12.75">
      <c r="A70" s="10" t="s">
        <v>33</v>
      </c>
      <c r="B70" s="39">
        <f>B28/$R$28%</f>
        <v>33.223483004406496</v>
      </c>
      <c r="C70" s="39">
        <f aca="true" t="shared" si="20" ref="C70:M70">C28/$R$28%</f>
        <v>15.16215406508632</v>
      </c>
      <c r="D70" s="39">
        <f t="shared" si="20"/>
        <v>13.382079416794618</v>
      </c>
      <c r="E70" s="39">
        <f t="shared" si="20"/>
        <v>6.172215356576664</v>
      </c>
      <c r="F70" s="39">
        <f t="shared" si="20"/>
        <v>5.538391441660737</v>
      </c>
      <c r="G70" s="39">
        <f t="shared" si="20"/>
        <v>0.3944625447827335</v>
      </c>
      <c r="H70" s="39">
        <f t="shared" si="20"/>
        <v>5.049370233057459</v>
      </c>
      <c r="I70" s="39">
        <f t="shared" si="20"/>
        <v>2.4145227128038047</v>
      </c>
      <c r="J70" s="39">
        <v>1.6</v>
      </c>
      <c r="K70" s="39">
        <f t="shared" si="20"/>
        <v>3.598222421950093</v>
      </c>
      <c r="L70" s="39">
        <f t="shared" si="20"/>
        <v>3.302375513363043</v>
      </c>
      <c r="M70" s="39">
        <f t="shared" si="20"/>
        <v>4.026701119724375</v>
      </c>
      <c r="N70" s="39">
        <f>N28/$R$28%</f>
        <v>1.0922617933066197</v>
      </c>
      <c r="O70" s="40" t="s">
        <v>54</v>
      </c>
      <c r="P70" s="39">
        <f>P28/$R$28%</f>
        <v>1.2136588897626983</v>
      </c>
      <c r="Q70" s="39">
        <f>Q28/$R$28%</f>
        <v>3.924028511153553</v>
      </c>
      <c r="R70" s="39">
        <f>R28/$R$28%</f>
        <v>100</v>
      </c>
    </row>
    <row r="71" spans="1:18" ht="12.75">
      <c r="A71" s="10" t="s">
        <v>35</v>
      </c>
      <c r="B71" s="39">
        <f>B29/$R$29%</f>
        <v>28.907513953992044</v>
      </c>
      <c r="C71" s="39">
        <f aca="true" t="shared" si="21" ref="C71:M71">C29/$R$29%</f>
        <v>20.353451509067273</v>
      </c>
      <c r="D71" s="39">
        <f t="shared" si="21"/>
        <v>16.006548279635936</v>
      </c>
      <c r="E71" s="39">
        <f t="shared" si="21"/>
        <v>5.982820610465241</v>
      </c>
      <c r="F71" s="39">
        <f t="shared" si="21"/>
        <v>8.095068188835942</v>
      </c>
      <c r="G71" s="39">
        <f t="shared" si="21"/>
        <v>0.16130589100255044</v>
      </c>
      <c r="H71" s="39">
        <f t="shared" si="21"/>
        <v>2.4089755034986426</v>
      </c>
      <c r="I71" s="39">
        <v>1.7</v>
      </c>
      <c r="J71" s="39">
        <f t="shared" si="21"/>
        <v>1.677216299242357</v>
      </c>
      <c r="K71" s="39">
        <f t="shared" si="21"/>
        <v>2.81898732171233</v>
      </c>
      <c r="L71" s="39">
        <f t="shared" si="21"/>
        <v>3.0977550196193873</v>
      </c>
      <c r="M71" s="39">
        <f t="shared" si="21"/>
        <v>2.47831926849051</v>
      </c>
      <c r="N71" s="39">
        <f>N29/$R$29%</f>
        <v>1.2832918503307995</v>
      </c>
      <c r="O71" s="40" t="s">
        <v>54</v>
      </c>
      <c r="P71" s="39">
        <f>P29/$R$29%</f>
        <v>1.2286908386993913</v>
      </c>
      <c r="Q71" s="39">
        <f>Q29/$R$29%</f>
        <v>3.671281740739798</v>
      </c>
      <c r="R71" s="39">
        <f>R29/$R$29%</f>
        <v>100</v>
      </c>
    </row>
    <row r="72" spans="1:18" ht="12.75">
      <c r="A72" s="10" t="s">
        <v>34</v>
      </c>
      <c r="B72" s="39">
        <f>B30/$R$30%</f>
        <v>27.18242331609055</v>
      </c>
      <c r="C72" s="39">
        <f aca="true" t="shared" si="22" ref="C72:M72">C30/$R$30%</f>
        <v>13.046495765644215</v>
      </c>
      <c r="D72" s="39">
        <f t="shared" si="22"/>
        <v>15.488432068586109</v>
      </c>
      <c r="E72" s="39">
        <f t="shared" si="22"/>
        <v>5.806618639131322</v>
      </c>
      <c r="F72" s="39">
        <f t="shared" si="22"/>
        <v>9.55973652897335</v>
      </c>
      <c r="G72" s="39">
        <f t="shared" si="22"/>
        <v>0.2507256406299009</v>
      </c>
      <c r="H72" s="39">
        <f t="shared" si="22"/>
        <v>2.6743404511667506</v>
      </c>
      <c r="I72" s="39">
        <v>2.5</v>
      </c>
      <c r="J72" s="39">
        <f t="shared" si="22"/>
        <v>0.9197588333988858</v>
      </c>
      <c r="K72" s="39">
        <f t="shared" si="22"/>
        <v>2.332505215153069</v>
      </c>
      <c r="L72" s="39">
        <f t="shared" si="22"/>
        <v>7.046505722977043</v>
      </c>
      <c r="M72" s="39">
        <f t="shared" si="22"/>
        <v>3.8187367131840064</v>
      </c>
      <c r="N72" s="39">
        <f>N30/$R$30%</f>
        <v>1.2657761492006752</v>
      </c>
      <c r="O72" s="40" t="s">
        <v>54</v>
      </c>
      <c r="P72" s="39">
        <f>P30/$R$30%</f>
        <v>1.2725471355242783</v>
      </c>
      <c r="Q72" s="39">
        <f>Q30/$R$30%</f>
        <v>6.782238109699936</v>
      </c>
      <c r="R72" s="39">
        <f>R30/$R$30%</f>
        <v>100</v>
      </c>
    </row>
    <row r="73" spans="1:18" ht="12.75">
      <c r="A73" s="10" t="s">
        <v>37</v>
      </c>
      <c r="B73" s="39">
        <f>B31/$R$31%</f>
        <v>29.638779471093795</v>
      </c>
      <c r="C73" s="39">
        <f aca="true" t="shared" si="23" ref="C73:M73">C31/$R$31%</f>
        <v>18.732572870034385</v>
      </c>
      <c r="D73" s="39">
        <f t="shared" si="23"/>
        <v>14.534500070533023</v>
      </c>
      <c r="E73" s="39">
        <f t="shared" si="23"/>
        <v>6.071646030099448</v>
      </c>
      <c r="F73" s="39">
        <f t="shared" si="23"/>
        <v>7.934549235790644</v>
      </c>
      <c r="G73" s="39">
        <f t="shared" si="23"/>
        <v>0.29822026755988174</v>
      </c>
      <c r="H73" s="39">
        <v>2.9</v>
      </c>
      <c r="I73" s="39">
        <v>2.1</v>
      </c>
      <c r="J73" s="39">
        <f t="shared" si="23"/>
        <v>1.4388736444564787</v>
      </c>
      <c r="K73" s="39">
        <f t="shared" si="23"/>
        <v>2.736986103193275</v>
      </c>
      <c r="L73" s="39">
        <f t="shared" si="23"/>
        <v>3.4108189618259765</v>
      </c>
      <c r="M73" s="39">
        <f t="shared" si="23"/>
        <v>3.7214414011932138</v>
      </c>
      <c r="N73" s="39">
        <f>N31/$R$31%</f>
        <v>1.2981678874376115</v>
      </c>
      <c r="O73" s="40" t="s">
        <v>54</v>
      </c>
      <c r="P73" s="39">
        <f>P31/$R$31%</f>
        <v>1.1772917481353093</v>
      </c>
      <c r="Q73" s="39">
        <f>Q31/$R$31%</f>
        <v>4.1960080803960045</v>
      </c>
      <c r="R73" s="39">
        <f>R31/$R$31%</f>
        <v>100</v>
      </c>
    </row>
    <row r="74" spans="1:18" ht="3" customHeight="1">
      <c r="A74" s="1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2.75">
      <c r="A75" s="10" t="s">
        <v>38</v>
      </c>
      <c r="B75" s="39">
        <f>B33/$R$33%</f>
        <v>28.59105230885753</v>
      </c>
      <c r="C75" s="39">
        <f aca="true" t="shared" si="24" ref="C75:M75">C33/$R$33%</f>
        <v>21.50432979912245</v>
      </c>
      <c r="D75" s="39">
        <f t="shared" si="24"/>
        <v>14.54165711813313</v>
      </c>
      <c r="E75" s="39">
        <f t="shared" si="24"/>
        <v>3.6300943822769782</v>
      </c>
      <c r="F75" s="39">
        <f t="shared" si="24"/>
        <v>13.971886167913212</v>
      </c>
      <c r="G75" s="39">
        <f t="shared" si="24"/>
        <v>0.236685657556997</v>
      </c>
      <c r="H75" s="39">
        <f t="shared" si="24"/>
        <v>1.7108170211937628</v>
      </c>
      <c r="I75" s="39">
        <f t="shared" si="24"/>
        <v>1.6894047112390738</v>
      </c>
      <c r="J75" s="39">
        <f t="shared" si="24"/>
        <v>1.4168844027248493</v>
      </c>
      <c r="K75" s="39">
        <f t="shared" si="24"/>
        <v>1.8581814932166334</v>
      </c>
      <c r="L75" s="39">
        <f t="shared" si="24"/>
        <v>1.7670464549797336</v>
      </c>
      <c r="M75" s="39">
        <f t="shared" si="24"/>
        <v>2.7147623720238436</v>
      </c>
      <c r="N75" s="39">
        <f>N33/$R$33%</f>
        <v>1.2762886981050106</v>
      </c>
      <c r="O75" s="40" t="s">
        <v>54</v>
      </c>
      <c r="P75" s="39">
        <f>P33/$R$33%</f>
        <v>0.6568358799530345</v>
      </c>
      <c r="Q75" s="39">
        <f>Q33/$R$33%</f>
        <v>4.434073532703764</v>
      </c>
      <c r="R75" s="39">
        <f>R33/$R$33%</f>
        <v>100</v>
      </c>
    </row>
    <row r="76" spans="1:18" ht="12.75">
      <c r="A76" s="10" t="s">
        <v>39</v>
      </c>
      <c r="B76" s="39">
        <f>B34/$R$34%</f>
        <v>23.538648196971177</v>
      </c>
      <c r="C76" s="39">
        <f aca="true" t="shared" si="25" ref="C76:M76">C34/$R$34%</f>
        <v>21.90773457781549</v>
      </c>
      <c r="D76" s="39">
        <v>12.7</v>
      </c>
      <c r="E76" s="39">
        <f t="shared" si="25"/>
        <v>7.354656089466236</v>
      </c>
      <c r="F76" s="39">
        <f t="shared" si="25"/>
        <v>6.518379344828632</v>
      </c>
      <c r="G76" s="39">
        <f t="shared" si="25"/>
        <v>0.14321421636794832</v>
      </c>
      <c r="H76" s="39">
        <f t="shared" si="25"/>
        <v>1.8415821803803258</v>
      </c>
      <c r="I76" s="39">
        <f t="shared" si="25"/>
        <v>4.21157543494584</v>
      </c>
      <c r="J76" s="39">
        <f t="shared" si="25"/>
        <v>2.5322877348696315</v>
      </c>
      <c r="K76" s="39">
        <f t="shared" si="25"/>
        <v>2.6750530038508464</v>
      </c>
      <c r="L76" s="39">
        <f t="shared" si="25"/>
        <v>2.4751591799078088</v>
      </c>
      <c r="M76" s="39">
        <f t="shared" si="25"/>
        <v>1.0585057010706274</v>
      </c>
      <c r="N76" s="39">
        <f>N34/$R$34%</f>
        <v>0.9657980657101843</v>
      </c>
      <c r="O76" s="40" t="s">
        <v>54</v>
      </c>
      <c r="P76" s="39">
        <f>P34/$R$34%</f>
        <v>0.4390705442252459</v>
      </c>
      <c r="Q76" s="39">
        <f>Q34/$R$34%</f>
        <v>11.726954688862627</v>
      </c>
      <c r="R76" s="39">
        <f>R34/$R$34%</f>
        <v>100</v>
      </c>
    </row>
    <row r="77" spans="1:18" ht="12.75">
      <c r="A77" s="10" t="s">
        <v>40</v>
      </c>
      <c r="B77" s="39">
        <f>B35/$R$35%</f>
        <v>27.108932801749248</v>
      </c>
      <c r="C77" s="39">
        <f aca="true" t="shared" si="26" ref="C77:M77">C35/$R$35%</f>
        <v>21.711106526079533</v>
      </c>
      <c r="D77" s="39">
        <f t="shared" si="26"/>
        <v>13.918132443949037</v>
      </c>
      <c r="E77" s="39">
        <f t="shared" si="26"/>
        <v>4.678797569877349</v>
      </c>
      <c r="F77" s="39">
        <v>11.9</v>
      </c>
      <c r="G77" s="39">
        <f t="shared" si="26"/>
        <v>0.21069827654534087</v>
      </c>
      <c r="H77" s="39">
        <f t="shared" si="26"/>
        <v>1.7686200159273933</v>
      </c>
      <c r="I77" s="39">
        <f t="shared" si="26"/>
        <v>2.4090182259198825</v>
      </c>
      <c r="J77" s="39">
        <f t="shared" si="26"/>
        <v>1.729053150440897</v>
      </c>
      <c r="K77" s="39">
        <f t="shared" si="26"/>
        <v>2.097452749362464</v>
      </c>
      <c r="L77" s="39">
        <f t="shared" si="26"/>
        <v>2.007782531952288</v>
      </c>
      <c r="M77" s="39">
        <f t="shared" si="26"/>
        <v>2.244082897930068</v>
      </c>
      <c r="N77" s="39">
        <f>N35/$R$35%</f>
        <v>1.1908431327899232</v>
      </c>
      <c r="O77" s="40" t="s">
        <v>54</v>
      </c>
      <c r="P77" s="39">
        <f>P35/$R$35%</f>
        <v>0.6062096704187042</v>
      </c>
      <c r="Q77" s="39">
        <f>Q35/$R$35%</f>
        <v>6.507900163174005</v>
      </c>
      <c r="R77" s="39">
        <f>R35/$R$35%</f>
        <v>100</v>
      </c>
    </row>
    <row r="78" spans="1:36" ht="3.75" customHeight="1">
      <c r="A78" s="1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1"/>
      <c r="S78" s="22"/>
      <c r="T78" s="22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</row>
    <row r="79" spans="1:20" s="30" customFormat="1" ht="29.25" customHeight="1">
      <c r="A79" s="42" t="s">
        <v>53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29"/>
      <c r="T79" s="29"/>
    </row>
    <row r="80" spans="1:18" ht="6" customHeight="1">
      <c r="A80" s="43" t="s">
        <v>56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ht="12.75">
      <c r="A82" s="3" t="s">
        <v>58</v>
      </c>
    </row>
  </sheetData>
  <mergeCells count="4">
    <mergeCell ref="A40:R40"/>
    <mergeCell ref="A41:R42"/>
    <mergeCell ref="A79:R79"/>
    <mergeCell ref="A80:R81"/>
  </mergeCells>
  <printOptions/>
  <pageMargins left="0.75" right="0.75" top="1" bottom="1" header="0.5" footer="0.5"/>
  <pageSetup horizontalDpi="600" verticalDpi="600" orientation="portrait" paperSize="9" r:id="rId1"/>
  <ignoredErrors>
    <ignoredError sqref="B37:R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Cattaneo</dc:creator>
  <cp:keywords/>
  <dc:description/>
  <cp:lastModifiedBy>enrico</cp:lastModifiedBy>
  <dcterms:created xsi:type="dcterms:W3CDTF">2004-03-20T10:00:49Z</dcterms:created>
  <dcterms:modified xsi:type="dcterms:W3CDTF">2006-04-19T09:43:20Z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-893430810</vt:i4>
  </property>
  <property fmtid="{D5CDD505-2E9C-101B-9397-08002B2CF9AE}" pid="3" name="_EmailSubject">
    <vt:lpwstr/>
  </property>
  <property fmtid="{D5CDD505-2E9C-101B-9397-08002B2CF9AE}" pid="4" name="_AuthorEmail">
    <vt:lpwstr>labdati@cattaneo.org</vt:lpwstr>
  </property>
  <property fmtid="{D5CDD505-2E9C-101B-9397-08002B2CF9AE}" pid="5" name="_AuthorEmailDisplayName">
    <vt:lpwstr>Laboratorio dati - Istituto Cattaneo</vt:lpwstr>
  </property>
  <property fmtid="{D5CDD505-2E9C-101B-9397-08002B2CF9AE}" pid="6" name="_PreviousAdHocReviewCycleID">
    <vt:i4>-893430810</vt:i4>
  </property>
  <property fmtid="{D5CDD505-2E9C-101B-9397-08002B2CF9AE}" pid="7" name="_ReviewingToolsShownOnce">
    <vt:lpwstr/>
  </property>
</Properties>
</file>