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65" activeTab="0"/>
  </bookViews>
  <sheets>
    <sheet name="partecipazione 1999" sheetId="1" r:id="rId1"/>
    <sheet name="voti di lista 1999" sheetId="2" r:id="rId2"/>
  </sheets>
  <definedNames/>
  <calcPr fullCalcOnLoad="1"/>
</workbook>
</file>

<file path=xl/sharedStrings.xml><?xml version="1.0" encoding="utf-8"?>
<sst xmlns="http://schemas.openxmlformats.org/spreadsheetml/2006/main" count="168" uniqueCount="62">
  <si>
    <t>Elettori</t>
  </si>
  <si>
    <t>% votanti (su elettori)</t>
  </si>
  <si>
    <t xml:space="preserve"> </t>
  </si>
  <si>
    <t>Votanti</t>
  </si>
  <si>
    <t>% voti validi (su votanti)</t>
  </si>
  <si>
    <t>% schede bianche (su votanti)</t>
  </si>
  <si>
    <t>% voti nulli o contestati (su votanti)</t>
  </si>
  <si>
    <t>Totale</t>
  </si>
  <si>
    <t>Forza Italia</t>
  </si>
  <si>
    <t>Lega Nord</t>
  </si>
  <si>
    <t>Rifondazione comunista</t>
  </si>
  <si>
    <t>Comunisti italiani</t>
  </si>
  <si>
    <t>Voti validi</t>
  </si>
  <si>
    <t>Regione</t>
  </si>
  <si>
    <t>Piemonte</t>
  </si>
  <si>
    <t>Lombardia</t>
  </si>
  <si>
    <t>Trentino-Alto Adige</t>
  </si>
  <si>
    <t xml:space="preserve">Veneto </t>
  </si>
  <si>
    <t>Friuli-Venezia Giulia</t>
  </si>
  <si>
    <t>Liguria</t>
  </si>
  <si>
    <t>Circ. nord-occidentale</t>
  </si>
  <si>
    <t>Emilia-Romagna</t>
  </si>
  <si>
    <t>Circ. nord-orientale</t>
  </si>
  <si>
    <t>Toscana</t>
  </si>
  <si>
    <t>Umbria</t>
  </si>
  <si>
    <t>Marche</t>
  </si>
  <si>
    <t>Lazio</t>
  </si>
  <si>
    <t>Abruzzo</t>
  </si>
  <si>
    <t>Molise</t>
  </si>
  <si>
    <t>Campania</t>
  </si>
  <si>
    <t>Basilicata</t>
  </si>
  <si>
    <t>Calabria</t>
  </si>
  <si>
    <t>Puglia</t>
  </si>
  <si>
    <t>Circ. centrale</t>
  </si>
  <si>
    <t>Circ. meridionale</t>
  </si>
  <si>
    <t>Sicilia</t>
  </si>
  <si>
    <t>Sardegna</t>
  </si>
  <si>
    <t>Circ. insulare</t>
  </si>
  <si>
    <t>Voti non validi</t>
  </si>
  <si>
    <t>Fed. dei Verdi</t>
  </si>
  <si>
    <t>Lista Emma Bonino</t>
  </si>
  <si>
    <r>
      <t>Altre liste</t>
    </r>
    <r>
      <rPr>
        <b/>
        <vertAlign val="superscript"/>
        <sz val="10"/>
        <rFont val="Times New Roman"/>
        <family val="1"/>
      </rPr>
      <t>a</t>
    </r>
  </si>
  <si>
    <t>--</t>
  </si>
  <si>
    <r>
      <t>Nota:</t>
    </r>
    <r>
      <rPr>
        <sz val="9"/>
        <rFont val="Times New Roman"/>
        <family val="1"/>
      </rPr>
      <t xml:space="preserve"> il valore complessivo della circoscrizione non corrisponde al valore ottenuto dalla somma dei dati relativi alle corrispondenti regioni, poiché nel totale per circoscrizione si ricomprendono anche i voti espressi dagli italiani all'estero.</t>
    </r>
  </si>
  <si>
    <t>Voti di lista alle elezioni europee del 12-13 giugno 2004 (valori percentuali)</t>
  </si>
  <si>
    <r>
      <t xml:space="preserve">Fonte: </t>
    </r>
    <r>
      <rPr>
        <sz val="9"/>
        <rFont val="Times New Roman"/>
        <family val="1"/>
      </rPr>
      <t>nostra elaborazione su dati ministero dell'Interno, Direzione centrale dei servizi elettorali.</t>
    </r>
  </si>
  <si>
    <t>Elezioni europee del 13 giugno 1999</t>
  </si>
  <si>
    <t>Partecipazione elettorale alle elezioni europee del 13 giugno 1999</t>
  </si>
  <si>
    <t>Voti di lista alle elezioni europee del 13 giugno 1999 (valori assoluti)</t>
  </si>
  <si>
    <t>Valle d'Aosta</t>
  </si>
  <si>
    <t>Democratici di sinistra</t>
  </si>
  <si>
    <t>UdEur</t>
  </si>
  <si>
    <t>I democratici</t>
  </si>
  <si>
    <t>Ppi</t>
  </si>
  <si>
    <t>Sdi</t>
  </si>
  <si>
    <t>Rinnovamento italiano - Dini</t>
  </si>
  <si>
    <t>Ccd</t>
  </si>
  <si>
    <t>Cdu</t>
  </si>
  <si>
    <t>An - P. Segni</t>
  </si>
  <si>
    <t>Mov. soc. tricolore</t>
  </si>
  <si>
    <r>
      <t xml:space="preserve">a </t>
    </r>
    <r>
      <rPr>
        <sz val="10"/>
        <rFont val="Times New Roman"/>
        <family val="1"/>
      </rPr>
      <t>Sotto la voce "Altre liste" sono ricomprese: Cobas per l'autorg, Ldr-Ps. d'Azione-Pconsi, Liga Rep. Ven. unite, Partito dei pensionati, Lista Cito Lg. Az. merid., Part. umanista, Pri-Lib. Eldr., Socialista.</t>
    </r>
  </si>
  <si>
    <t>Svp e Uv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</si>
</sst>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"/>
      <family val="0"/>
    </font>
    <font>
      <b/>
      <sz val="14"/>
      <name val="Times New Roman"/>
      <family val="1"/>
    </font>
    <font>
      <sz val="10"/>
      <name val="Geneva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19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inden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0" fontId="10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3" fontId="12" fillId="0" borderId="2" xfId="0" applyNumberFormat="1" applyFont="1" applyBorder="1" applyAlignment="1">
      <alignment/>
    </xf>
    <xf numFmtId="0" fontId="6" fillId="0" borderId="0" xfId="0" applyFont="1" applyFill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8" fillId="0" borderId="1" xfId="0" applyFont="1" applyFill="1" applyBorder="1" applyAlignment="1">
      <alignment horizontal="right" textRotation="90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65" fontId="6" fillId="0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4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9.8515625" style="2" customWidth="1"/>
    <col min="2" max="3" width="10.421875" style="2" customWidth="1"/>
    <col min="4" max="4" width="9.8515625" style="2" customWidth="1"/>
    <col min="5" max="5" width="1.28515625" style="2" customWidth="1"/>
    <col min="6" max="6" width="10.140625" style="2" customWidth="1"/>
    <col min="7" max="7" width="10.57421875" style="2" customWidth="1"/>
    <col min="8" max="8" width="10.57421875" style="16" customWidth="1"/>
    <col min="9" max="10" width="10.57421875" style="2" customWidth="1"/>
    <col min="11" max="11" width="1.8515625" style="2" customWidth="1"/>
    <col min="12" max="12" width="4.28125" style="2" customWidth="1"/>
    <col min="13" max="16" width="9.28125" style="2" bestFit="1" customWidth="1"/>
    <col min="17" max="16384" width="9.140625" style="2" customWidth="1"/>
  </cols>
  <sheetData>
    <row r="1" spans="1:8" ht="18.75">
      <c r="A1" s="1" t="s">
        <v>46</v>
      </c>
      <c r="H1" s="2"/>
    </row>
    <row r="2" spans="1:8" ht="15" customHeight="1">
      <c r="A2" s="1"/>
      <c r="H2" s="2"/>
    </row>
    <row r="3" spans="1:8" ht="12">
      <c r="A3" s="3" t="s">
        <v>47</v>
      </c>
      <c r="B3" s="16"/>
      <c r="H3" s="2"/>
    </row>
    <row r="5" spans="1:11" ht="36">
      <c r="A5" s="4" t="s">
        <v>13</v>
      </c>
      <c r="B5" s="5" t="s">
        <v>0</v>
      </c>
      <c r="C5" s="5" t="s">
        <v>3</v>
      </c>
      <c r="D5" s="5" t="s">
        <v>1</v>
      </c>
      <c r="E5" s="5"/>
      <c r="F5" s="5" t="s">
        <v>12</v>
      </c>
      <c r="G5" s="5" t="s">
        <v>4</v>
      </c>
      <c r="H5" s="5" t="s">
        <v>38</v>
      </c>
      <c r="I5" s="5" t="s">
        <v>5</v>
      </c>
      <c r="J5" s="5" t="s">
        <v>6</v>
      </c>
      <c r="K5" s="5" t="s">
        <v>2</v>
      </c>
    </row>
    <row r="6" spans="1:11" ht="3.75" customHeight="1">
      <c r="A6" s="6"/>
      <c r="B6" s="16"/>
      <c r="C6" s="16"/>
      <c r="D6" s="12"/>
      <c r="E6" s="7"/>
      <c r="F6" s="26"/>
      <c r="G6" s="12"/>
      <c r="H6" s="26"/>
      <c r="I6" s="12"/>
      <c r="J6" s="8"/>
      <c r="K6" s="9"/>
    </row>
    <row r="7" spans="1:11" ht="13.5" customHeight="1">
      <c r="A7" s="6" t="s">
        <v>49</v>
      </c>
      <c r="B7" s="16">
        <v>101533</v>
      </c>
      <c r="C7" s="16">
        <v>65558</v>
      </c>
      <c r="D7" s="12">
        <v>64.56816995459604</v>
      </c>
      <c r="E7" s="7"/>
      <c r="F7" s="26">
        <v>60076</v>
      </c>
      <c r="G7" s="12">
        <v>91.6379389243113</v>
      </c>
      <c r="H7" s="26">
        <v>5482</v>
      </c>
      <c r="I7" s="12">
        <v>3.4</v>
      </c>
      <c r="J7" s="8">
        <v>4.962018365416883</v>
      </c>
      <c r="K7" s="9"/>
    </row>
    <row r="8" spans="1:11" ht="12">
      <c r="A8" s="6" t="s">
        <v>14</v>
      </c>
      <c r="B8" s="16">
        <v>3643356</v>
      </c>
      <c r="C8" s="16">
        <v>2723226</v>
      </c>
      <c r="D8" s="12">
        <v>74.74498786283856</v>
      </c>
      <c r="E8" s="7"/>
      <c r="F8" s="26">
        <v>2445972</v>
      </c>
      <c r="G8" s="12">
        <v>89.81891330355982</v>
      </c>
      <c r="H8" s="26">
        <v>277254</v>
      </c>
      <c r="I8" s="12">
        <v>5.5</v>
      </c>
      <c r="J8" s="8">
        <v>4.676806111575021</v>
      </c>
      <c r="K8" s="9"/>
    </row>
    <row r="9" spans="1:11" ht="12">
      <c r="A9" s="6" t="s">
        <v>15</v>
      </c>
      <c r="B9" s="16">
        <v>7533149</v>
      </c>
      <c r="C9" s="16">
        <v>5688438</v>
      </c>
      <c r="D9" s="12">
        <v>75.51208664530597</v>
      </c>
      <c r="F9" s="16">
        <v>5287631</v>
      </c>
      <c r="G9" s="12">
        <v>92.95400600305392</v>
      </c>
      <c r="H9" s="26">
        <v>400807</v>
      </c>
      <c r="I9" s="12">
        <v>3.7</v>
      </c>
      <c r="J9" s="12">
        <v>3.369395957203014</v>
      </c>
      <c r="K9" s="9"/>
    </row>
    <row r="10" spans="1:11" ht="12">
      <c r="A10" s="6" t="s">
        <v>19</v>
      </c>
      <c r="B10" s="16">
        <v>1424897</v>
      </c>
      <c r="C10" s="16">
        <v>979624</v>
      </c>
      <c r="D10" s="12">
        <v>68.75051319498883</v>
      </c>
      <c r="E10" s="7"/>
      <c r="F10" s="26">
        <v>903640</v>
      </c>
      <c r="G10" s="12">
        <v>92.243554669955</v>
      </c>
      <c r="H10" s="26">
        <v>75984</v>
      </c>
      <c r="I10" s="12">
        <v>3.6</v>
      </c>
      <c r="J10" s="8">
        <v>4.117498142144333</v>
      </c>
      <c r="K10" s="9"/>
    </row>
    <row r="11" spans="1:13" ht="12">
      <c r="A11" s="6" t="s">
        <v>20</v>
      </c>
      <c r="B11" s="16">
        <v>12796526</v>
      </c>
      <c r="C11" s="16">
        <v>9474034</v>
      </c>
      <c r="D11" s="12">
        <f>C11/B11%</f>
        <v>74.0359844539057</v>
      </c>
      <c r="E11" s="7"/>
      <c r="F11" s="16">
        <v>8712856</v>
      </c>
      <c r="G11" s="12">
        <v>91.96563997975942</v>
      </c>
      <c r="H11" s="16">
        <f>H7+H8+H9+H10+1651</f>
        <v>761178</v>
      </c>
      <c r="I11" s="12">
        <v>4.1924590939825634</v>
      </c>
      <c r="J11" s="8">
        <v>3.8274614593952268</v>
      </c>
      <c r="K11" s="9"/>
      <c r="M11" s="12"/>
    </row>
    <row r="12" spans="1:11" ht="3.75" customHeight="1">
      <c r="A12" s="6"/>
      <c r="B12" s="16"/>
      <c r="C12" s="16"/>
      <c r="D12" s="12"/>
      <c r="E12" s="7"/>
      <c r="F12" s="26"/>
      <c r="G12" s="12"/>
      <c r="H12" s="26"/>
      <c r="I12" s="12"/>
      <c r="J12" s="8"/>
      <c r="K12" s="9"/>
    </row>
    <row r="13" spans="1:11" ht="12">
      <c r="A13" s="6" t="s">
        <v>16</v>
      </c>
      <c r="B13" s="16">
        <v>750472</v>
      </c>
      <c r="C13" s="16">
        <v>510946</v>
      </c>
      <c r="D13" s="12">
        <v>68.08328625185217</v>
      </c>
      <c r="E13" s="7"/>
      <c r="F13" s="26">
        <v>474450</v>
      </c>
      <c r="G13" s="12">
        <v>92.8571708164855</v>
      </c>
      <c r="H13" s="26">
        <v>36496</v>
      </c>
      <c r="I13" s="12">
        <v>3.2</v>
      </c>
      <c r="J13" s="8">
        <v>3.961866811757015</v>
      </c>
      <c r="K13" s="9"/>
    </row>
    <row r="14" spans="1:11" ht="12">
      <c r="A14" s="6" t="s">
        <v>17</v>
      </c>
      <c r="B14" s="16">
        <v>3766251</v>
      </c>
      <c r="C14" s="16">
        <v>2839594</v>
      </c>
      <c r="D14" s="12">
        <v>75.39577155107293</v>
      </c>
      <c r="E14" s="7"/>
      <c r="F14" s="26">
        <v>2614790</v>
      </c>
      <c r="G14" s="12">
        <v>92.08323443421841</v>
      </c>
      <c r="H14" s="26">
        <v>224804</v>
      </c>
      <c r="I14" s="12">
        <v>4</v>
      </c>
      <c r="J14" s="8">
        <v>3.883512924735015</v>
      </c>
      <c r="K14" s="9"/>
    </row>
    <row r="15" spans="1:11" ht="12">
      <c r="A15" s="6" t="s">
        <v>18</v>
      </c>
      <c r="B15" s="16">
        <v>1049248</v>
      </c>
      <c r="C15" s="16">
        <v>721254</v>
      </c>
      <c r="D15" s="12">
        <v>68.74008813931502</v>
      </c>
      <c r="E15" s="7"/>
      <c r="F15" s="26">
        <v>662361</v>
      </c>
      <c r="G15" s="12">
        <v>91.8346380054738</v>
      </c>
      <c r="H15" s="26">
        <v>58893</v>
      </c>
      <c r="I15" s="12">
        <v>4</v>
      </c>
      <c r="J15" s="8">
        <v>4.166909299636466</v>
      </c>
      <c r="K15" s="9"/>
    </row>
    <row r="16" spans="1:11" ht="12">
      <c r="A16" s="6" t="s">
        <v>21</v>
      </c>
      <c r="B16" s="16">
        <v>3399537</v>
      </c>
      <c r="C16" s="16">
        <v>2751621</v>
      </c>
      <c r="D16" s="12">
        <v>80.94105167850797</v>
      </c>
      <c r="E16" s="7"/>
      <c r="F16" s="26">
        <v>2582751</v>
      </c>
      <c r="G16" s="12">
        <v>93.86289027449638</v>
      </c>
      <c r="H16" s="26">
        <v>168870</v>
      </c>
      <c r="I16" s="12">
        <v>3.5</v>
      </c>
      <c r="J16" s="8">
        <v>2.671152749597419</v>
      </c>
      <c r="K16" s="9"/>
    </row>
    <row r="17" spans="1:11" ht="12">
      <c r="A17" s="6" t="s">
        <v>22</v>
      </c>
      <c r="B17" s="16">
        <v>9108871</v>
      </c>
      <c r="C17" s="16">
        <v>6844524</v>
      </c>
      <c r="D17" s="12">
        <f>C17/B17%</f>
        <v>75.14129906988472</v>
      </c>
      <c r="E17" s="7"/>
      <c r="F17" s="16">
        <f>SUM(F13:F16)</f>
        <v>6334352</v>
      </c>
      <c r="G17" s="12">
        <v>92.54627494914182</v>
      </c>
      <c r="H17" s="16">
        <f>SUM(H13:H16)</f>
        <v>489063</v>
      </c>
      <c r="I17" s="12">
        <v>3.728776464221617</v>
      </c>
      <c r="J17" s="8">
        <v>3.4198579769754622</v>
      </c>
      <c r="K17" s="9"/>
    </row>
    <row r="18" spans="1:11" ht="3.75" customHeight="1">
      <c r="A18" s="6"/>
      <c r="B18" s="16"/>
      <c r="C18" s="16"/>
      <c r="D18" s="12"/>
      <c r="E18" s="7"/>
      <c r="F18" s="26"/>
      <c r="G18" s="12"/>
      <c r="H18" s="26"/>
      <c r="I18" s="12"/>
      <c r="J18" s="8"/>
      <c r="K18" s="9"/>
    </row>
    <row r="19" spans="1:11" ht="12">
      <c r="A19" s="6" t="s">
        <v>23</v>
      </c>
      <c r="B19" s="16">
        <v>3007206</v>
      </c>
      <c r="C19" s="16">
        <v>2232725</v>
      </c>
      <c r="D19" s="12">
        <v>74.24582818736063</v>
      </c>
      <c r="E19" s="7"/>
      <c r="F19" s="26">
        <v>2061292</v>
      </c>
      <c r="G19" s="12">
        <v>92.32180407349763</v>
      </c>
      <c r="H19" s="26">
        <v>171433</v>
      </c>
      <c r="I19" s="12">
        <v>4.1</v>
      </c>
      <c r="J19" s="8">
        <v>3.551937654659665</v>
      </c>
      <c r="K19" s="9"/>
    </row>
    <row r="20" spans="1:11" ht="12">
      <c r="A20" s="6" t="s">
        <v>24</v>
      </c>
      <c r="B20" s="16">
        <v>697539</v>
      </c>
      <c r="C20" s="16">
        <v>551707</v>
      </c>
      <c r="D20" s="12">
        <v>79.09335535360746</v>
      </c>
      <c r="E20" s="7"/>
      <c r="F20" s="26">
        <v>495560</v>
      </c>
      <c r="G20" s="12">
        <v>89.82304012818399</v>
      </c>
      <c r="H20" s="26">
        <v>56147</v>
      </c>
      <c r="I20" s="12">
        <v>5.8</v>
      </c>
      <c r="J20" s="8">
        <v>4.351222659853872</v>
      </c>
      <c r="K20" s="9"/>
    </row>
    <row r="21" spans="1:11" ht="12">
      <c r="A21" s="6" t="s">
        <v>25</v>
      </c>
      <c r="B21" s="16">
        <v>1241210</v>
      </c>
      <c r="C21" s="16">
        <v>943935</v>
      </c>
      <c r="D21" s="12">
        <v>76.0495806511388</v>
      </c>
      <c r="E21" s="7"/>
      <c r="F21" s="26">
        <v>838262</v>
      </c>
      <c r="G21" s="12">
        <v>88.80505543284231</v>
      </c>
      <c r="H21" s="26">
        <v>105673</v>
      </c>
      <c r="I21" s="12">
        <v>6.5</v>
      </c>
      <c r="J21" s="8">
        <v>4.675215984151452</v>
      </c>
      <c r="K21" s="9"/>
    </row>
    <row r="22" spans="1:11" ht="12">
      <c r="A22" s="6" t="s">
        <v>26</v>
      </c>
      <c r="B22" s="16">
        <v>4432667</v>
      </c>
      <c r="C22" s="16">
        <v>2969884</v>
      </c>
      <c r="D22" s="12">
        <v>66.9999348022308</v>
      </c>
      <c r="E22" s="7"/>
      <c r="F22" s="26">
        <v>2733655</v>
      </c>
      <c r="G22" s="12">
        <v>92.04585094906064</v>
      </c>
      <c r="H22" s="26">
        <v>236229</v>
      </c>
      <c r="I22" s="12">
        <v>3</v>
      </c>
      <c r="J22" s="8">
        <v>4.9383746974629315</v>
      </c>
      <c r="K22" s="9"/>
    </row>
    <row r="23" spans="1:11" ht="12">
      <c r="A23" s="6" t="s">
        <v>33</v>
      </c>
      <c r="B23" s="16">
        <v>9484514</v>
      </c>
      <c r="C23" s="16">
        <v>6717785</v>
      </c>
      <c r="D23" s="12">
        <f>C23/B23%</f>
        <v>70.8289850170499</v>
      </c>
      <c r="E23" s="7"/>
      <c r="F23" s="16">
        <f>SUM(F19:F22)</f>
        <v>6128769</v>
      </c>
      <c r="G23" s="12">
        <v>91.231990901763</v>
      </c>
      <c r="H23" s="16">
        <f>SUM(H19:H22)</f>
        <v>569482</v>
      </c>
      <c r="I23" s="12">
        <v>4.1047458351227375</v>
      </c>
      <c r="J23" s="8">
        <v>4.3780204338185875</v>
      </c>
      <c r="K23" s="9"/>
    </row>
    <row r="24" spans="1:11" ht="3" customHeight="1">
      <c r="A24" s="6"/>
      <c r="B24" s="16"/>
      <c r="C24" s="16"/>
      <c r="D24" s="12"/>
      <c r="E24" s="7"/>
      <c r="F24" s="26"/>
      <c r="G24" s="12"/>
      <c r="H24" s="26"/>
      <c r="I24" s="12"/>
      <c r="J24" s="8"/>
      <c r="K24" s="9"/>
    </row>
    <row r="25" spans="1:11" ht="12">
      <c r="A25" s="6" t="s">
        <v>27</v>
      </c>
      <c r="B25" s="16">
        <v>1138725</v>
      </c>
      <c r="C25" s="16">
        <v>805689</v>
      </c>
      <c r="D25" s="12">
        <v>70.75360600671804</v>
      </c>
      <c r="E25" s="7"/>
      <c r="F25" s="26">
        <v>696220</v>
      </c>
      <c r="G25" s="12">
        <v>86.41299558514514</v>
      </c>
      <c r="H25" s="26">
        <v>109469</v>
      </c>
      <c r="I25" s="12">
        <v>7.7</v>
      </c>
      <c r="J25" s="8">
        <v>5.862187519005473</v>
      </c>
      <c r="K25" s="9"/>
    </row>
    <row r="26" spans="1:11" ht="12">
      <c r="A26" s="6" t="s">
        <v>28</v>
      </c>
      <c r="B26" s="16">
        <v>304758</v>
      </c>
      <c r="C26" s="16">
        <v>210233</v>
      </c>
      <c r="D26" s="12">
        <v>68.98358697720815</v>
      </c>
      <c r="E26" s="7"/>
      <c r="F26" s="26">
        <v>174349</v>
      </c>
      <c r="G26" s="12">
        <v>82.93131906028074</v>
      </c>
      <c r="H26" s="26">
        <v>35884</v>
      </c>
      <c r="I26" s="12">
        <v>10.5</v>
      </c>
      <c r="J26" s="8">
        <v>6.523238502042972</v>
      </c>
      <c r="K26" s="9"/>
    </row>
    <row r="27" spans="1:11" ht="12">
      <c r="A27" s="6" t="s">
        <v>29</v>
      </c>
      <c r="B27" s="16">
        <v>4648191</v>
      </c>
      <c r="C27" s="16">
        <v>2975798</v>
      </c>
      <c r="D27" s="12">
        <v>64.02056197776727</v>
      </c>
      <c r="E27" s="7"/>
      <c r="F27" s="26">
        <v>2627024</v>
      </c>
      <c r="G27" s="12">
        <v>88.27964801374287</v>
      </c>
      <c r="H27" s="26">
        <v>348774</v>
      </c>
      <c r="I27" s="12">
        <v>6.2</v>
      </c>
      <c r="J27" s="8">
        <v>5.538111121789853</v>
      </c>
      <c r="K27" s="9"/>
    </row>
    <row r="28" spans="1:11" ht="12">
      <c r="A28" s="10" t="s">
        <v>30</v>
      </c>
      <c r="B28" s="16">
        <v>510188</v>
      </c>
      <c r="C28" s="16">
        <v>376418</v>
      </c>
      <c r="D28" s="12">
        <v>73.78025355359202</v>
      </c>
      <c r="E28" s="11"/>
      <c r="F28" s="26">
        <v>306766</v>
      </c>
      <c r="G28" s="12">
        <v>81.49610273685106</v>
      </c>
      <c r="H28" s="26">
        <v>69652</v>
      </c>
      <c r="I28" s="12">
        <v>8.7</v>
      </c>
      <c r="J28" s="8">
        <v>9.81037038611331</v>
      </c>
      <c r="K28" s="9"/>
    </row>
    <row r="29" spans="1:11" ht="12">
      <c r="A29" s="10" t="s">
        <v>32</v>
      </c>
      <c r="B29" s="16">
        <v>3308669</v>
      </c>
      <c r="C29" s="16">
        <v>2289755</v>
      </c>
      <c r="D29" s="12">
        <v>69.2047164584913</v>
      </c>
      <c r="E29" s="11"/>
      <c r="F29" s="26">
        <v>1987154</v>
      </c>
      <c r="G29" s="12">
        <v>86.78456865472506</v>
      </c>
      <c r="H29" s="26">
        <v>302601</v>
      </c>
      <c r="I29" s="12">
        <v>6.8</v>
      </c>
      <c r="J29" s="8">
        <v>6.429421488325169</v>
      </c>
      <c r="K29" s="9"/>
    </row>
    <row r="30" spans="1:11" ht="12">
      <c r="A30" s="10" t="s">
        <v>31</v>
      </c>
      <c r="B30" s="16">
        <v>1744725</v>
      </c>
      <c r="C30" s="16">
        <v>1109235</v>
      </c>
      <c r="D30" s="12">
        <v>63.576494863087305</v>
      </c>
      <c r="E30" s="11"/>
      <c r="F30" s="26">
        <v>938039</v>
      </c>
      <c r="G30" s="12">
        <v>84.56630019788413</v>
      </c>
      <c r="H30" s="26">
        <v>171196</v>
      </c>
      <c r="I30" s="12">
        <v>8.6</v>
      </c>
      <c r="J30" s="8">
        <v>6.833448277416418</v>
      </c>
      <c r="K30" s="9"/>
    </row>
    <row r="31" spans="1:11" ht="12">
      <c r="A31" s="10" t="s">
        <v>34</v>
      </c>
      <c r="B31" s="16">
        <v>12020223</v>
      </c>
      <c r="C31" s="16">
        <v>7832326</v>
      </c>
      <c r="D31" s="12">
        <f>C31/B31%</f>
        <v>65.15957316266096</v>
      </c>
      <c r="E31" s="11"/>
      <c r="F31" s="16">
        <f>SUM(F25:F30)</f>
        <v>6729552</v>
      </c>
      <c r="G31" s="12">
        <v>85.92022344320193</v>
      </c>
      <c r="H31" s="16">
        <f>SUM(H25:H30)</f>
        <v>1037576</v>
      </c>
      <c r="I31" s="12">
        <v>6.80806697780455</v>
      </c>
      <c r="J31" s="8">
        <v>6.201133609607159</v>
      </c>
      <c r="K31" s="9"/>
    </row>
    <row r="32" spans="1:11" ht="3.75" customHeight="1">
      <c r="A32" s="10"/>
      <c r="B32" s="16"/>
      <c r="C32" s="16"/>
      <c r="D32" s="12"/>
      <c r="E32" s="11"/>
      <c r="F32" s="26"/>
      <c r="G32" s="12"/>
      <c r="H32" s="26"/>
      <c r="I32" s="12"/>
      <c r="J32" s="8"/>
      <c r="K32" s="9"/>
    </row>
    <row r="33" spans="1:11" ht="12">
      <c r="A33" s="10" t="s">
        <v>35</v>
      </c>
      <c r="B33" s="16">
        <v>4208827</v>
      </c>
      <c r="C33" s="16">
        <v>2490603</v>
      </c>
      <c r="D33" s="12">
        <v>59.17570382436722</v>
      </c>
      <c r="E33" s="11"/>
      <c r="F33" s="26">
        <v>2237577</v>
      </c>
      <c r="G33" s="12">
        <v>89.84077349942966</v>
      </c>
      <c r="H33" s="26">
        <v>253026</v>
      </c>
      <c r="I33" s="12">
        <v>3</v>
      </c>
      <c r="J33" s="8">
        <v>7.183521420314679</v>
      </c>
      <c r="K33" s="9"/>
    </row>
    <row r="34" spans="1:11" ht="12">
      <c r="A34" s="10" t="s">
        <v>36</v>
      </c>
      <c r="B34" s="16">
        <v>1363808</v>
      </c>
      <c r="C34" s="16">
        <v>945610</v>
      </c>
      <c r="D34" s="12">
        <v>69.33600624134776</v>
      </c>
      <c r="E34" s="11"/>
      <c r="F34" s="26">
        <v>780426</v>
      </c>
      <c r="G34" s="12">
        <v>82.53148761117163</v>
      </c>
      <c r="H34" s="26">
        <v>165184</v>
      </c>
      <c r="I34" s="12">
        <v>9.2</v>
      </c>
      <c r="J34" s="8">
        <v>8.293905521303708</v>
      </c>
      <c r="K34" s="9"/>
    </row>
    <row r="35" spans="1:11" ht="12">
      <c r="A35" s="10" t="s">
        <v>37</v>
      </c>
      <c r="B35" s="33">
        <v>5868175</v>
      </c>
      <c r="C35" s="33">
        <v>3490670</v>
      </c>
      <c r="D35" s="12">
        <f>C35/B35%</f>
        <v>59.48476315038321</v>
      </c>
      <c r="E35" s="11"/>
      <c r="F35" s="33">
        <f>SUM(F33:F34)</f>
        <v>3018003</v>
      </c>
      <c r="G35" s="12">
        <v>86.45913248745943</v>
      </c>
      <c r="H35" s="33">
        <f>SUM(H33:H34)</f>
        <v>418210</v>
      </c>
      <c r="I35" s="12">
        <v>4.6470734844600035</v>
      </c>
      <c r="J35" s="12">
        <v>7.372252318322843</v>
      </c>
      <c r="K35" s="9"/>
    </row>
    <row r="36" spans="1:11" ht="3.75" customHeight="1">
      <c r="A36" s="13"/>
      <c r="B36" s="25"/>
      <c r="C36" s="25"/>
      <c r="D36" s="15"/>
      <c r="E36" s="14"/>
      <c r="F36" s="27"/>
      <c r="G36" s="15"/>
      <c r="H36" s="27"/>
      <c r="I36" s="15"/>
      <c r="J36" s="15"/>
      <c r="K36" s="9"/>
    </row>
    <row r="37" spans="1:11" ht="3.75" customHeight="1">
      <c r="A37" s="10"/>
      <c r="B37" s="16"/>
      <c r="C37" s="16"/>
      <c r="D37" s="12"/>
      <c r="E37" s="11"/>
      <c r="F37" s="26"/>
      <c r="G37" s="12"/>
      <c r="H37" s="26"/>
      <c r="I37" s="12"/>
      <c r="J37" s="8"/>
      <c r="K37" s="9"/>
    </row>
    <row r="38" spans="1:10" ht="12">
      <c r="A38" s="41" t="s">
        <v>43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2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ht="12">
      <c r="A40" s="3" t="s">
        <v>45</v>
      </c>
    </row>
  </sheetData>
  <mergeCells count="1">
    <mergeCell ref="A38:J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78"/>
  <sheetViews>
    <sheetView workbookViewId="0" topLeftCell="A1">
      <selection activeCell="D64" sqref="D64"/>
    </sheetView>
  </sheetViews>
  <sheetFormatPr defaultColWidth="9.140625" defaultRowHeight="12.75"/>
  <cols>
    <col min="1" max="1" width="20.7109375" style="17" customWidth="1"/>
    <col min="2" max="2" width="8.8515625" style="17" customWidth="1"/>
    <col min="3" max="3" width="9.140625" style="17" customWidth="1"/>
    <col min="4" max="19" width="8.8515625" style="17" customWidth="1"/>
    <col min="20" max="20" width="9.421875" style="17" customWidth="1"/>
    <col min="21" max="22" width="5.8515625" style="17" customWidth="1"/>
    <col min="23" max="23" width="8.28125" style="17" customWidth="1"/>
    <col min="24" max="30" width="9.140625" style="17" customWidth="1"/>
    <col min="31" max="31" width="11.421875" style="17" customWidth="1"/>
    <col min="32" max="16384" width="9.140625" style="17" customWidth="1"/>
  </cols>
  <sheetData>
    <row r="1" spans="1:256" ht="18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4.25" customHeight="1">
      <c r="A3" s="18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1:73" ht="87" customHeight="1">
      <c r="A5" s="19" t="s">
        <v>13</v>
      </c>
      <c r="B5" s="20" t="s">
        <v>10</v>
      </c>
      <c r="C5" s="20" t="s">
        <v>11</v>
      </c>
      <c r="D5" s="20" t="s">
        <v>39</v>
      </c>
      <c r="E5" s="20" t="s">
        <v>50</v>
      </c>
      <c r="F5" s="20" t="s">
        <v>51</v>
      </c>
      <c r="G5" s="20" t="s">
        <v>52</v>
      </c>
      <c r="H5" s="20" t="s">
        <v>53</v>
      </c>
      <c r="I5" s="20" t="s">
        <v>54</v>
      </c>
      <c r="J5" s="20" t="s">
        <v>55</v>
      </c>
      <c r="K5" s="20" t="s">
        <v>56</v>
      </c>
      <c r="L5" s="20" t="s">
        <v>57</v>
      </c>
      <c r="M5" s="20" t="s">
        <v>8</v>
      </c>
      <c r="N5" s="20" t="s">
        <v>9</v>
      </c>
      <c r="O5" s="20" t="s">
        <v>58</v>
      </c>
      <c r="P5" s="20" t="s">
        <v>59</v>
      </c>
      <c r="Q5" s="20" t="s">
        <v>40</v>
      </c>
      <c r="R5" s="20" t="s">
        <v>61</v>
      </c>
      <c r="S5" s="20" t="s">
        <v>41</v>
      </c>
      <c r="T5" s="35" t="s">
        <v>7</v>
      </c>
      <c r="U5" s="20"/>
      <c r="V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1:38" ht="3.75" customHeight="1">
      <c r="A6" s="6"/>
      <c r="T6" s="28"/>
      <c r="U6" s="22"/>
      <c r="V6" s="22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3.5" customHeight="1">
      <c r="A7" s="6" t="s">
        <v>49</v>
      </c>
      <c r="B7" s="36">
        <v>1664</v>
      </c>
      <c r="C7" s="36">
        <v>651</v>
      </c>
      <c r="D7" s="36">
        <v>1573</v>
      </c>
      <c r="E7" s="36">
        <v>4477</v>
      </c>
      <c r="F7" s="36">
        <v>189</v>
      </c>
      <c r="G7" s="36">
        <v>1875</v>
      </c>
      <c r="H7" s="36">
        <v>736</v>
      </c>
      <c r="I7" s="36">
        <v>189</v>
      </c>
      <c r="J7" s="36">
        <v>163</v>
      </c>
      <c r="K7" s="36">
        <v>249</v>
      </c>
      <c r="L7" s="36">
        <v>513</v>
      </c>
      <c r="M7" s="36">
        <v>10563</v>
      </c>
      <c r="N7" s="36">
        <v>1171</v>
      </c>
      <c r="O7" s="36">
        <v>2250</v>
      </c>
      <c r="P7" s="36">
        <v>317</v>
      </c>
      <c r="Q7" s="36">
        <v>5294</v>
      </c>
      <c r="R7" s="36">
        <v>27618</v>
      </c>
      <c r="S7" s="36">
        <v>584</v>
      </c>
      <c r="T7" s="36">
        <f>SUM(B7:S7)</f>
        <v>60076</v>
      </c>
      <c r="U7" s="22"/>
      <c r="V7" s="22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2.75">
      <c r="A8" s="6" t="s">
        <v>14</v>
      </c>
      <c r="B8" s="36">
        <v>111971</v>
      </c>
      <c r="C8" s="36">
        <v>62585</v>
      </c>
      <c r="D8" s="36">
        <v>47082</v>
      </c>
      <c r="E8" s="36">
        <v>335708</v>
      </c>
      <c r="F8" s="36">
        <v>12031</v>
      </c>
      <c r="G8" s="36">
        <v>203868</v>
      </c>
      <c r="H8" s="36">
        <v>51809</v>
      </c>
      <c r="I8" s="36">
        <v>33102</v>
      </c>
      <c r="J8" s="36">
        <v>22485</v>
      </c>
      <c r="K8" s="36">
        <v>28419</v>
      </c>
      <c r="L8" s="36">
        <v>50411</v>
      </c>
      <c r="M8" s="36">
        <v>705629</v>
      </c>
      <c r="N8" s="36">
        <v>190975</v>
      </c>
      <c r="O8" s="36">
        <v>182575</v>
      </c>
      <c r="P8" s="36">
        <v>33363</v>
      </c>
      <c r="Q8" s="36">
        <v>322028</v>
      </c>
      <c r="R8" s="36">
        <v>6519</v>
      </c>
      <c r="S8" s="36">
        <v>45412</v>
      </c>
      <c r="T8" s="36">
        <f>SUM(B8:S8)</f>
        <v>2445972</v>
      </c>
      <c r="U8" s="22"/>
      <c r="V8" s="2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12.75">
      <c r="A9" s="6" t="s">
        <v>15</v>
      </c>
      <c r="B9" s="36">
        <v>210872</v>
      </c>
      <c r="C9" s="36">
        <v>99823</v>
      </c>
      <c r="D9" s="36">
        <v>94040</v>
      </c>
      <c r="E9" s="36">
        <v>680571</v>
      </c>
      <c r="F9" s="36">
        <v>18136</v>
      </c>
      <c r="G9" s="36">
        <v>356873</v>
      </c>
      <c r="H9" s="36">
        <v>142903</v>
      </c>
      <c r="I9" s="36">
        <v>65789</v>
      </c>
      <c r="J9" s="36">
        <v>30447</v>
      </c>
      <c r="K9" s="36">
        <v>59014</v>
      </c>
      <c r="L9" s="36">
        <v>125875</v>
      </c>
      <c r="M9" s="36">
        <v>1615070</v>
      </c>
      <c r="N9" s="36">
        <v>690695</v>
      </c>
      <c r="O9" s="36">
        <v>318735</v>
      </c>
      <c r="P9" s="36">
        <v>60833</v>
      </c>
      <c r="Q9" s="36">
        <v>615880</v>
      </c>
      <c r="R9" s="36">
        <v>5547</v>
      </c>
      <c r="S9" s="36">
        <v>96528</v>
      </c>
      <c r="T9" s="36">
        <f>SUM(B9:S9)</f>
        <v>5287631</v>
      </c>
      <c r="U9" s="22"/>
      <c r="V9" s="22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2.75">
      <c r="A10" s="6" t="s">
        <v>19</v>
      </c>
      <c r="B10" s="36">
        <v>50731</v>
      </c>
      <c r="C10" s="36">
        <v>24260</v>
      </c>
      <c r="D10" s="36">
        <v>15761</v>
      </c>
      <c r="E10" s="36">
        <v>198877</v>
      </c>
      <c r="F10" s="36">
        <v>4737</v>
      </c>
      <c r="G10" s="36">
        <v>66923</v>
      </c>
      <c r="H10" s="36">
        <v>20009</v>
      </c>
      <c r="I10" s="36">
        <v>12008</v>
      </c>
      <c r="J10" s="36">
        <v>5846</v>
      </c>
      <c r="K10" s="36">
        <v>12551</v>
      </c>
      <c r="L10" s="36">
        <v>15125</v>
      </c>
      <c r="M10" s="36">
        <v>240072</v>
      </c>
      <c r="N10" s="36">
        <v>33386</v>
      </c>
      <c r="O10" s="36">
        <v>76755</v>
      </c>
      <c r="P10" s="36">
        <v>12010</v>
      </c>
      <c r="Q10" s="36">
        <v>97209</v>
      </c>
      <c r="R10" s="36">
        <v>1200</v>
      </c>
      <c r="S10" s="36">
        <v>16180</v>
      </c>
      <c r="T10" s="36">
        <f>SUM(B10:S10)</f>
        <v>903640</v>
      </c>
      <c r="U10" s="22"/>
      <c r="V10" s="22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12.75">
      <c r="A11" s="6" t="s">
        <v>20</v>
      </c>
      <c r="B11" s="36">
        <v>375881</v>
      </c>
      <c r="C11" s="36">
        <v>187858</v>
      </c>
      <c r="D11" s="36">
        <v>159568</v>
      </c>
      <c r="E11" s="36">
        <v>1221331</v>
      </c>
      <c r="F11" s="36">
        <v>35189</v>
      </c>
      <c r="G11" s="36">
        <v>632014</v>
      </c>
      <c r="H11" s="36">
        <v>215637</v>
      </c>
      <c r="I11" s="36">
        <v>111600</v>
      </c>
      <c r="J11" s="36">
        <v>59178</v>
      </c>
      <c r="K11" s="36">
        <v>100378</v>
      </c>
      <c r="L11" s="36">
        <v>192294</v>
      </c>
      <c r="M11" s="36">
        <v>2574092</v>
      </c>
      <c r="N11" s="36">
        <v>916886</v>
      </c>
      <c r="O11" s="36">
        <v>581352</v>
      </c>
      <c r="P11" s="36">
        <v>106851</v>
      </c>
      <c r="Q11" s="36">
        <v>1042515</v>
      </c>
      <c r="R11" s="36">
        <v>40970</v>
      </c>
      <c r="S11" s="36">
        <v>159262</v>
      </c>
      <c r="T11" s="36">
        <f>SUM(B11:S11)</f>
        <v>8712856</v>
      </c>
      <c r="U11" s="22"/>
      <c r="V11" s="22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3.75" customHeight="1">
      <c r="A12" s="6"/>
      <c r="T12" s="36"/>
      <c r="U12" s="22"/>
      <c r="V12" s="22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ht="12.75">
      <c r="A13" s="6" t="s">
        <v>16</v>
      </c>
      <c r="B13" s="36">
        <v>8405</v>
      </c>
      <c r="C13" s="36">
        <v>2748</v>
      </c>
      <c r="D13" s="36">
        <v>23834</v>
      </c>
      <c r="E13" s="36">
        <v>34363</v>
      </c>
      <c r="F13" s="36">
        <v>650</v>
      </c>
      <c r="G13" s="36">
        <v>32934</v>
      </c>
      <c r="H13" s="36">
        <v>15465</v>
      </c>
      <c r="I13" s="36">
        <v>3636</v>
      </c>
      <c r="J13" s="36">
        <v>2026</v>
      </c>
      <c r="K13" s="36">
        <v>8056</v>
      </c>
      <c r="L13" s="36">
        <v>7049</v>
      </c>
      <c r="M13" s="36">
        <v>80111</v>
      </c>
      <c r="N13" s="36">
        <v>11565</v>
      </c>
      <c r="O13" s="36">
        <v>27882</v>
      </c>
      <c r="P13" s="36">
        <v>4168</v>
      </c>
      <c r="Q13" s="36">
        <v>40035</v>
      </c>
      <c r="R13" s="36">
        <v>146305</v>
      </c>
      <c r="S13" s="36">
        <v>25218</v>
      </c>
      <c r="T13" s="36">
        <f>SUM(B13:S13)</f>
        <v>474450</v>
      </c>
      <c r="U13" s="22"/>
      <c r="V13" s="22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2.75">
      <c r="A14" s="6" t="s">
        <v>17</v>
      </c>
      <c r="B14" s="36">
        <v>72592</v>
      </c>
      <c r="C14" s="36">
        <v>32202</v>
      </c>
      <c r="D14" s="36">
        <v>50554</v>
      </c>
      <c r="E14" s="36">
        <v>290188</v>
      </c>
      <c r="F14" s="36">
        <v>10892</v>
      </c>
      <c r="G14" s="36">
        <v>224783</v>
      </c>
      <c r="H14" s="36">
        <v>90269</v>
      </c>
      <c r="I14" s="36">
        <v>31416</v>
      </c>
      <c r="J14" s="36">
        <v>15105</v>
      </c>
      <c r="K14" s="36">
        <v>46944</v>
      </c>
      <c r="L14" s="36">
        <v>94704</v>
      </c>
      <c r="M14" s="36">
        <v>678575</v>
      </c>
      <c r="N14" s="36">
        <v>279822</v>
      </c>
      <c r="O14" s="36">
        <v>216914</v>
      </c>
      <c r="P14" s="36">
        <v>30247</v>
      </c>
      <c r="Q14" s="36">
        <v>311600</v>
      </c>
      <c r="R14" s="36">
        <v>2792</v>
      </c>
      <c r="S14" s="36">
        <v>135191</v>
      </c>
      <c r="T14" s="36">
        <f aca="true" t="shared" si="0" ref="T14:T35">SUM(B14:S14)</f>
        <v>2614790</v>
      </c>
      <c r="U14" s="22"/>
      <c r="V14" s="22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2.75">
      <c r="A15" s="6" t="s">
        <v>18</v>
      </c>
      <c r="B15" s="36">
        <v>24269</v>
      </c>
      <c r="C15" s="36">
        <v>10553</v>
      </c>
      <c r="D15" s="36">
        <v>11930</v>
      </c>
      <c r="E15" s="36">
        <v>84348</v>
      </c>
      <c r="F15" s="36">
        <v>1735</v>
      </c>
      <c r="G15" s="36">
        <v>48427</v>
      </c>
      <c r="H15" s="36">
        <v>19104</v>
      </c>
      <c r="I15" s="36">
        <v>9319</v>
      </c>
      <c r="J15" s="36">
        <v>3152</v>
      </c>
      <c r="K15" s="36">
        <v>9235</v>
      </c>
      <c r="L15" s="36">
        <v>18031</v>
      </c>
      <c r="M15" s="36">
        <v>176921</v>
      </c>
      <c r="N15" s="36">
        <v>67101</v>
      </c>
      <c r="O15" s="36">
        <v>62958</v>
      </c>
      <c r="P15" s="36">
        <v>10724</v>
      </c>
      <c r="Q15" s="36">
        <v>86326</v>
      </c>
      <c r="R15" s="36">
        <v>4012</v>
      </c>
      <c r="S15" s="36">
        <v>14216</v>
      </c>
      <c r="T15" s="36">
        <f t="shared" si="0"/>
        <v>662361</v>
      </c>
      <c r="U15" s="22"/>
      <c r="V15" s="22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12.75">
      <c r="A16" s="6" t="s">
        <v>21</v>
      </c>
      <c r="B16" s="36">
        <v>128745</v>
      </c>
      <c r="C16" s="36">
        <v>51763</v>
      </c>
      <c r="D16" s="36">
        <v>47707</v>
      </c>
      <c r="E16" s="36">
        <v>846654</v>
      </c>
      <c r="F16" s="36">
        <v>3830</v>
      </c>
      <c r="G16" s="36">
        <v>203459</v>
      </c>
      <c r="H16" s="36">
        <v>67303</v>
      </c>
      <c r="I16" s="36">
        <v>32426</v>
      </c>
      <c r="J16" s="36">
        <v>9083</v>
      </c>
      <c r="K16" s="36">
        <v>32944</v>
      </c>
      <c r="L16" s="36">
        <v>37011</v>
      </c>
      <c r="M16" s="36">
        <v>527277</v>
      </c>
      <c r="N16" s="36">
        <v>76632</v>
      </c>
      <c r="O16" s="36">
        <v>221802</v>
      </c>
      <c r="P16" s="36">
        <v>31236</v>
      </c>
      <c r="Q16" s="36">
        <v>211174</v>
      </c>
      <c r="R16" s="36">
        <v>2062</v>
      </c>
      <c r="S16" s="36">
        <v>51643</v>
      </c>
      <c r="T16" s="36">
        <f t="shared" si="0"/>
        <v>2582751</v>
      </c>
      <c r="U16" s="23"/>
      <c r="V16" s="23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1" ht="12.75">
      <c r="A17" s="6" t="s">
        <v>22</v>
      </c>
      <c r="B17" s="36">
        <v>234818</v>
      </c>
      <c r="C17" s="36">
        <v>97885</v>
      </c>
      <c r="D17" s="36">
        <v>135771</v>
      </c>
      <c r="E17" s="36">
        <v>1257305</v>
      </c>
      <c r="F17" s="36">
        <v>17277</v>
      </c>
      <c r="G17" s="36">
        <v>512974</v>
      </c>
      <c r="H17" s="36">
        <v>192400</v>
      </c>
      <c r="I17" s="36">
        <v>77940</v>
      </c>
      <c r="J17" s="36">
        <v>29654</v>
      </c>
      <c r="K17" s="36">
        <v>97387</v>
      </c>
      <c r="L17" s="36">
        <v>157321</v>
      </c>
      <c r="M17" s="36">
        <v>1465430</v>
      </c>
      <c r="N17" s="36">
        <v>436091</v>
      </c>
      <c r="O17" s="36">
        <v>530364</v>
      </c>
      <c r="P17" s="36">
        <v>76806</v>
      </c>
      <c r="Q17" s="36">
        <v>650813</v>
      </c>
      <c r="R17" s="36">
        <v>156005</v>
      </c>
      <c r="S17" s="36">
        <v>227568</v>
      </c>
      <c r="T17" s="36">
        <f t="shared" si="0"/>
        <v>6353809</v>
      </c>
      <c r="U17" s="28"/>
      <c r="V17" s="28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ht="3" customHeight="1">
      <c r="A18" s="6"/>
      <c r="O18" s="36"/>
      <c r="T18" s="36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20" ht="12.75">
      <c r="A19" s="6" t="s">
        <v>23</v>
      </c>
      <c r="B19" s="36">
        <v>153303</v>
      </c>
      <c r="C19" s="36">
        <v>67506</v>
      </c>
      <c r="D19" s="36">
        <v>32145</v>
      </c>
      <c r="E19" s="36">
        <v>657853</v>
      </c>
      <c r="F19" s="36">
        <v>2812</v>
      </c>
      <c r="G19" s="36">
        <v>105815</v>
      </c>
      <c r="H19" s="36">
        <v>61018</v>
      </c>
      <c r="I19" s="36">
        <v>43002</v>
      </c>
      <c r="J19" s="36">
        <v>20886</v>
      </c>
      <c r="K19" s="36">
        <v>38690</v>
      </c>
      <c r="L19" s="36">
        <v>27781</v>
      </c>
      <c r="M19" s="36">
        <v>402429</v>
      </c>
      <c r="N19" s="36">
        <v>12902</v>
      </c>
      <c r="O19" s="36">
        <v>224346</v>
      </c>
      <c r="P19" s="36">
        <v>31023</v>
      </c>
      <c r="Q19" s="36">
        <v>148766</v>
      </c>
      <c r="R19" s="38" t="s">
        <v>42</v>
      </c>
      <c r="S19" s="36">
        <v>31015</v>
      </c>
      <c r="T19" s="36">
        <f t="shared" si="0"/>
        <v>2061292</v>
      </c>
    </row>
    <row r="20" spans="1:20" ht="12.75">
      <c r="A20" s="6" t="s">
        <v>24</v>
      </c>
      <c r="B20" s="36">
        <v>31367</v>
      </c>
      <c r="C20" s="36">
        <v>19482</v>
      </c>
      <c r="D20" s="36">
        <v>5425</v>
      </c>
      <c r="E20" s="36">
        <v>147095</v>
      </c>
      <c r="F20" s="36">
        <v>2037</v>
      </c>
      <c r="G20" s="36">
        <v>25601</v>
      </c>
      <c r="H20" s="36">
        <v>17408</v>
      </c>
      <c r="I20" s="36">
        <v>18244</v>
      </c>
      <c r="J20" s="36">
        <v>3290</v>
      </c>
      <c r="K20" s="36">
        <v>8430</v>
      </c>
      <c r="L20" s="36">
        <v>8352</v>
      </c>
      <c r="M20" s="36">
        <v>92867</v>
      </c>
      <c r="N20" s="36">
        <v>1519</v>
      </c>
      <c r="O20" s="36">
        <v>65283</v>
      </c>
      <c r="P20" s="36">
        <v>11548</v>
      </c>
      <c r="Q20" s="36">
        <v>30808</v>
      </c>
      <c r="R20" s="38" t="s">
        <v>42</v>
      </c>
      <c r="S20" s="36">
        <v>6804</v>
      </c>
      <c r="T20" s="36">
        <f t="shared" si="0"/>
        <v>495560</v>
      </c>
    </row>
    <row r="21" spans="1:20" ht="12.75">
      <c r="A21" s="6" t="s">
        <v>25</v>
      </c>
      <c r="B21" s="36">
        <v>46395</v>
      </c>
      <c r="C21" s="36">
        <v>26448</v>
      </c>
      <c r="D21" s="36">
        <v>16516</v>
      </c>
      <c r="E21" s="36">
        <v>199002</v>
      </c>
      <c r="F21" s="36">
        <v>3661</v>
      </c>
      <c r="G21" s="36">
        <v>61283</v>
      </c>
      <c r="H21" s="36">
        <v>35457</v>
      </c>
      <c r="I21" s="36">
        <v>15252</v>
      </c>
      <c r="J21" s="36">
        <v>6067</v>
      </c>
      <c r="K21" s="36">
        <v>17197</v>
      </c>
      <c r="L21" s="36">
        <v>24103</v>
      </c>
      <c r="M21" s="36">
        <v>178347</v>
      </c>
      <c r="N21" s="36">
        <v>3687</v>
      </c>
      <c r="O21" s="36">
        <v>103156</v>
      </c>
      <c r="P21" s="36">
        <v>18101</v>
      </c>
      <c r="Q21" s="36">
        <v>63538</v>
      </c>
      <c r="R21" s="38" t="s">
        <v>42</v>
      </c>
      <c r="S21" s="36">
        <v>20052</v>
      </c>
      <c r="T21" s="36">
        <f t="shared" si="0"/>
        <v>838262</v>
      </c>
    </row>
    <row r="22" spans="1:20" ht="12.75">
      <c r="A22" s="6" t="s">
        <v>26</v>
      </c>
      <c r="B22" s="36">
        <v>132980</v>
      </c>
      <c r="C22" s="36">
        <v>56071</v>
      </c>
      <c r="D22" s="36">
        <v>46120</v>
      </c>
      <c r="E22" s="36">
        <v>502577</v>
      </c>
      <c r="F22" s="36">
        <v>27362</v>
      </c>
      <c r="G22" s="36">
        <v>184421</v>
      </c>
      <c r="H22" s="36">
        <v>120168</v>
      </c>
      <c r="I22" s="36">
        <v>60743</v>
      </c>
      <c r="J22" s="36">
        <v>21675</v>
      </c>
      <c r="K22" s="36">
        <v>94464</v>
      </c>
      <c r="L22" s="36">
        <v>35542</v>
      </c>
      <c r="M22" s="36">
        <v>562821</v>
      </c>
      <c r="N22" s="36">
        <v>3949</v>
      </c>
      <c r="O22" s="36">
        <v>554837</v>
      </c>
      <c r="P22" s="36">
        <v>64749</v>
      </c>
      <c r="Q22" s="36">
        <v>218278</v>
      </c>
      <c r="R22" s="38" t="s">
        <v>42</v>
      </c>
      <c r="S22" s="36">
        <v>46898</v>
      </c>
      <c r="T22" s="36">
        <f t="shared" si="0"/>
        <v>2733655</v>
      </c>
    </row>
    <row r="23" spans="1:20" ht="12.75">
      <c r="A23" s="6" t="s">
        <v>33</v>
      </c>
      <c r="B23" s="36">
        <v>364970</v>
      </c>
      <c r="C23" s="36">
        <v>170346</v>
      </c>
      <c r="D23" s="36">
        <v>101387</v>
      </c>
      <c r="E23" s="36">
        <v>1508984</v>
      </c>
      <c r="F23" s="36">
        <v>36001</v>
      </c>
      <c r="G23" s="36">
        <v>380157</v>
      </c>
      <c r="H23" s="36">
        <v>234347</v>
      </c>
      <c r="I23" s="36">
        <v>138013</v>
      </c>
      <c r="J23" s="36">
        <v>52179</v>
      </c>
      <c r="K23" s="36">
        <v>159004</v>
      </c>
      <c r="L23" s="36">
        <v>96280</v>
      </c>
      <c r="M23" s="36">
        <v>1238996</v>
      </c>
      <c r="N23" s="36">
        <v>22131</v>
      </c>
      <c r="O23" s="32">
        <v>948972</v>
      </c>
      <c r="P23" s="36">
        <v>125831</v>
      </c>
      <c r="Q23" s="36">
        <v>463050</v>
      </c>
      <c r="R23" s="38" t="s">
        <v>42</v>
      </c>
      <c r="S23" s="36">
        <v>105471</v>
      </c>
      <c r="T23" s="36">
        <f t="shared" si="0"/>
        <v>6146119</v>
      </c>
    </row>
    <row r="24" spans="1:20" ht="3" customHeight="1">
      <c r="A24" s="6"/>
      <c r="O24" s="36"/>
      <c r="R24" s="40"/>
      <c r="T24" s="36"/>
    </row>
    <row r="25" spans="1:20" ht="12.75">
      <c r="A25" s="6" t="s">
        <v>27</v>
      </c>
      <c r="B25" s="36">
        <v>31747</v>
      </c>
      <c r="C25" s="36">
        <v>16183</v>
      </c>
      <c r="D25" s="36">
        <v>9424</v>
      </c>
      <c r="E25" s="36">
        <v>121267</v>
      </c>
      <c r="F25" s="36">
        <v>9796</v>
      </c>
      <c r="G25" s="36">
        <v>71947</v>
      </c>
      <c r="H25" s="36">
        <v>34770</v>
      </c>
      <c r="I25" s="36">
        <v>18744</v>
      </c>
      <c r="J25" s="36">
        <v>7840</v>
      </c>
      <c r="K25" s="36">
        <v>22541</v>
      </c>
      <c r="L25" s="36">
        <v>20938</v>
      </c>
      <c r="M25" s="36">
        <v>170452</v>
      </c>
      <c r="N25" s="36">
        <v>1489</v>
      </c>
      <c r="O25" s="36">
        <v>85671</v>
      </c>
      <c r="P25" s="36">
        <v>16358</v>
      </c>
      <c r="Q25" s="36">
        <v>49145</v>
      </c>
      <c r="R25" s="38" t="s">
        <v>42</v>
      </c>
      <c r="S25" s="36">
        <v>7908</v>
      </c>
      <c r="T25" s="36">
        <f t="shared" si="0"/>
        <v>696220</v>
      </c>
    </row>
    <row r="26" spans="1:20" ht="12.75">
      <c r="A26" s="6" t="s">
        <v>28</v>
      </c>
      <c r="B26" s="36">
        <v>6064</v>
      </c>
      <c r="C26" s="36">
        <v>2303</v>
      </c>
      <c r="D26" s="36">
        <v>2437</v>
      </c>
      <c r="E26" s="36">
        <v>20005</v>
      </c>
      <c r="F26" s="36">
        <v>1322</v>
      </c>
      <c r="G26" s="36">
        <v>42728</v>
      </c>
      <c r="H26" s="36">
        <v>10709</v>
      </c>
      <c r="I26" s="36">
        <v>4698</v>
      </c>
      <c r="J26" s="36">
        <v>1275</v>
      </c>
      <c r="K26" s="36">
        <v>5913</v>
      </c>
      <c r="L26" s="36">
        <v>6868</v>
      </c>
      <c r="M26" s="36">
        <v>36237</v>
      </c>
      <c r="N26" s="36">
        <v>446</v>
      </c>
      <c r="O26" s="36">
        <v>16896</v>
      </c>
      <c r="P26" s="36">
        <v>4117</v>
      </c>
      <c r="Q26" s="36">
        <v>9574</v>
      </c>
      <c r="R26" s="38" t="s">
        <v>42</v>
      </c>
      <c r="S26" s="36">
        <v>2757</v>
      </c>
      <c r="T26" s="36">
        <f t="shared" si="0"/>
        <v>174349</v>
      </c>
    </row>
    <row r="27" spans="1:20" ht="12.75">
      <c r="A27" s="6" t="s">
        <v>29</v>
      </c>
      <c r="B27" s="36">
        <v>104457</v>
      </c>
      <c r="C27" s="36">
        <v>40985</v>
      </c>
      <c r="D27" s="36">
        <v>56547</v>
      </c>
      <c r="E27" s="36">
        <v>363646</v>
      </c>
      <c r="F27" s="36">
        <v>134573</v>
      </c>
      <c r="G27" s="36">
        <v>189960</v>
      </c>
      <c r="H27" s="36">
        <v>209411</v>
      </c>
      <c r="I27" s="36">
        <v>122490</v>
      </c>
      <c r="J27" s="36">
        <v>70118</v>
      </c>
      <c r="K27" s="36">
        <v>114416</v>
      </c>
      <c r="L27" s="36">
        <v>61984</v>
      </c>
      <c r="M27" s="36">
        <v>662541</v>
      </c>
      <c r="N27" s="36">
        <v>5115</v>
      </c>
      <c r="O27" s="36">
        <v>281146</v>
      </c>
      <c r="P27" s="36">
        <v>48129</v>
      </c>
      <c r="Q27" s="36">
        <v>115382</v>
      </c>
      <c r="R27" s="38" t="s">
        <v>42</v>
      </c>
      <c r="S27" s="36">
        <v>46124</v>
      </c>
      <c r="T27" s="36">
        <f t="shared" si="0"/>
        <v>2627024</v>
      </c>
    </row>
    <row r="28" spans="1:20" ht="12.75">
      <c r="A28" s="10" t="s">
        <v>30</v>
      </c>
      <c r="B28" s="36">
        <v>11871</v>
      </c>
      <c r="C28" s="36">
        <v>5537</v>
      </c>
      <c r="D28" s="36">
        <v>9459</v>
      </c>
      <c r="E28" s="36">
        <v>60400</v>
      </c>
      <c r="F28" s="36">
        <v>10343</v>
      </c>
      <c r="G28" s="36">
        <v>37127</v>
      </c>
      <c r="H28" s="36">
        <v>28609</v>
      </c>
      <c r="I28" s="36">
        <v>11684</v>
      </c>
      <c r="J28" s="36">
        <v>5723</v>
      </c>
      <c r="K28" s="36">
        <v>10360</v>
      </c>
      <c r="L28" s="36">
        <v>8978</v>
      </c>
      <c r="M28" s="36">
        <v>55777</v>
      </c>
      <c r="N28" s="36">
        <v>756</v>
      </c>
      <c r="O28" s="36">
        <v>27282</v>
      </c>
      <c r="P28" s="36">
        <v>5342</v>
      </c>
      <c r="Q28" s="36">
        <v>12061</v>
      </c>
      <c r="R28" s="38" t="s">
        <v>42</v>
      </c>
      <c r="S28" s="36">
        <v>5457</v>
      </c>
      <c r="T28" s="36">
        <f t="shared" si="0"/>
        <v>306766</v>
      </c>
    </row>
    <row r="29" spans="1:20" ht="12.75">
      <c r="A29" s="10" t="s">
        <v>32</v>
      </c>
      <c r="B29" s="36">
        <v>65866</v>
      </c>
      <c r="C29" s="36">
        <v>29832</v>
      </c>
      <c r="D29" s="36">
        <v>28221</v>
      </c>
      <c r="E29" s="36">
        <v>280671</v>
      </c>
      <c r="F29" s="36">
        <v>34339</v>
      </c>
      <c r="G29" s="36">
        <v>196886</v>
      </c>
      <c r="H29" s="36">
        <v>105203</v>
      </c>
      <c r="I29" s="36">
        <v>78440</v>
      </c>
      <c r="J29" s="36">
        <v>29949</v>
      </c>
      <c r="K29" s="36">
        <v>82191</v>
      </c>
      <c r="L29" s="36">
        <v>38044</v>
      </c>
      <c r="M29" s="36">
        <v>556350</v>
      </c>
      <c r="N29" s="36">
        <v>2782</v>
      </c>
      <c r="O29" s="36">
        <v>252500</v>
      </c>
      <c r="P29" s="36">
        <v>46571</v>
      </c>
      <c r="Q29" s="36">
        <v>94414</v>
      </c>
      <c r="R29" s="38" t="s">
        <v>42</v>
      </c>
      <c r="S29" s="36">
        <v>64895</v>
      </c>
      <c r="T29" s="36">
        <f t="shared" si="0"/>
        <v>1987154</v>
      </c>
    </row>
    <row r="30" spans="1:20" ht="12.75">
      <c r="A30" s="10" t="s">
        <v>31</v>
      </c>
      <c r="B30" s="36">
        <v>39922</v>
      </c>
      <c r="C30" s="36">
        <v>25665</v>
      </c>
      <c r="D30" s="36">
        <v>11104</v>
      </c>
      <c r="E30" s="36">
        <v>153970</v>
      </c>
      <c r="F30" s="36">
        <v>41127</v>
      </c>
      <c r="G30" s="36">
        <v>75416</v>
      </c>
      <c r="H30" s="36">
        <v>70530</v>
      </c>
      <c r="I30" s="36">
        <v>45058</v>
      </c>
      <c r="J30" s="36">
        <v>23568</v>
      </c>
      <c r="K30" s="36">
        <v>52643</v>
      </c>
      <c r="L30" s="36">
        <v>35292</v>
      </c>
      <c r="M30" s="36">
        <v>200281</v>
      </c>
      <c r="N30" s="36">
        <v>2381</v>
      </c>
      <c r="O30" s="36">
        <v>95649</v>
      </c>
      <c r="P30" s="36">
        <v>16696</v>
      </c>
      <c r="Q30" s="36">
        <v>33117</v>
      </c>
      <c r="R30" s="38" t="s">
        <v>42</v>
      </c>
      <c r="S30" s="36">
        <v>15620</v>
      </c>
      <c r="T30" s="36">
        <f t="shared" si="0"/>
        <v>938039</v>
      </c>
    </row>
    <row r="31" spans="1:20" ht="12.75">
      <c r="A31" s="10" t="s">
        <v>34</v>
      </c>
      <c r="B31" s="36">
        <v>262419</v>
      </c>
      <c r="C31" s="36">
        <v>122772</v>
      </c>
      <c r="D31" s="36">
        <v>119503</v>
      </c>
      <c r="E31" s="36">
        <v>1005090</v>
      </c>
      <c r="F31" s="36">
        <v>232407</v>
      </c>
      <c r="G31" s="36">
        <v>626313</v>
      </c>
      <c r="H31" s="36">
        <v>460404</v>
      </c>
      <c r="I31" s="36">
        <v>284434</v>
      </c>
      <c r="J31" s="36">
        <v>139566</v>
      </c>
      <c r="K31" s="36">
        <v>289207</v>
      </c>
      <c r="L31" s="36">
        <v>174490</v>
      </c>
      <c r="M31" s="36">
        <v>1693127</v>
      </c>
      <c r="N31" s="36">
        <v>13226</v>
      </c>
      <c r="O31" s="36">
        <v>761853</v>
      </c>
      <c r="P31" s="36">
        <v>138331</v>
      </c>
      <c r="Q31" s="36">
        <v>316016</v>
      </c>
      <c r="R31" s="38" t="s">
        <v>42</v>
      </c>
      <c r="S31" s="36">
        <v>145087</v>
      </c>
      <c r="T31" s="36">
        <f t="shared" si="0"/>
        <v>6784245</v>
      </c>
    </row>
    <row r="32" spans="1:20" ht="3" customHeight="1">
      <c r="A32" s="10"/>
      <c r="R32" s="40"/>
      <c r="T32" s="36"/>
    </row>
    <row r="33" spans="1:20" ht="12.75">
      <c r="A33" s="10" t="s">
        <v>35</v>
      </c>
      <c r="B33" s="36">
        <v>50020</v>
      </c>
      <c r="C33" s="36">
        <v>22382</v>
      </c>
      <c r="D33" s="36">
        <v>20630</v>
      </c>
      <c r="E33" s="36">
        <v>267408</v>
      </c>
      <c r="F33" s="36">
        <v>158566</v>
      </c>
      <c r="G33" s="36">
        <v>210874</v>
      </c>
      <c r="H33" s="36">
        <v>163008</v>
      </c>
      <c r="I33" s="36">
        <v>46001</v>
      </c>
      <c r="J33" s="36">
        <v>64921</v>
      </c>
      <c r="K33" s="36">
        <v>146285</v>
      </c>
      <c r="L33" s="36">
        <v>30629</v>
      </c>
      <c r="M33" s="36">
        <v>600774</v>
      </c>
      <c r="N33" s="36">
        <v>2382</v>
      </c>
      <c r="O33" s="36">
        <v>270866</v>
      </c>
      <c r="P33" s="36">
        <v>35282</v>
      </c>
      <c r="Q33" s="36">
        <v>85461</v>
      </c>
      <c r="R33" s="38" t="s">
        <v>42</v>
      </c>
      <c r="S33" s="36">
        <v>62088</v>
      </c>
      <c r="T33" s="36">
        <f t="shared" si="0"/>
        <v>2237577</v>
      </c>
    </row>
    <row r="34" spans="1:20" ht="12.75">
      <c r="A34" s="10" t="s">
        <v>36</v>
      </c>
      <c r="B34" s="36">
        <v>37313</v>
      </c>
      <c r="C34" s="36">
        <v>19001</v>
      </c>
      <c r="D34" s="36">
        <v>10126</v>
      </c>
      <c r="E34" s="36">
        <v>122972</v>
      </c>
      <c r="F34" s="36">
        <v>18060</v>
      </c>
      <c r="G34" s="36">
        <v>34048</v>
      </c>
      <c r="H34" s="36">
        <v>50085</v>
      </c>
      <c r="I34" s="36">
        <v>11048</v>
      </c>
      <c r="J34" s="36">
        <v>6736</v>
      </c>
      <c r="K34" s="36">
        <v>12137</v>
      </c>
      <c r="L34" s="36">
        <v>16481</v>
      </c>
      <c r="M34" s="36">
        <v>230447</v>
      </c>
      <c r="N34" s="36">
        <v>746</v>
      </c>
      <c r="O34" s="36">
        <v>99300</v>
      </c>
      <c r="P34" s="36">
        <v>11816</v>
      </c>
      <c r="Q34" s="36">
        <v>66221</v>
      </c>
      <c r="R34" s="38" t="s">
        <v>42</v>
      </c>
      <c r="S34" s="36">
        <v>33889</v>
      </c>
      <c r="T34" s="36">
        <f t="shared" si="0"/>
        <v>780426</v>
      </c>
    </row>
    <row r="35" spans="1:20" ht="12.75">
      <c r="A35" s="10" t="s">
        <v>37</v>
      </c>
      <c r="B35" s="37">
        <v>89239</v>
      </c>
      <c r="C35" s="37">
        <v>43407</v>
      </c>
      <c r="D35" s="37">
        <v>32758</v>
      </c>
      <c r="E35" s="37">
        <v>395019</v>
      </c>
      <c r="F35" s="37">
        <v>177868</v>
      </c>
      <c r="G35" s="37">
        <v>250977</v>
      </c>
      <c r="H35" s="37">
        <v>214042</v>
      </c>
      <c r="I35" s="37">
        <v>58970</v>
      </c>
      <c r="J35" s="37">
        <v>73313</v>
      </c>
      <c r="K35" s="37">
        <v>159344</v>
      </c>
      <c r="L35" s="37">
        <v>49534</v>
      </c>
      <c r="M35" s="37">
        <v>842303</v>
      </c>
      <c r="N35" s="37">
        <v>3261</v>
      </c>
      <c r="O35" s="38">
        <v>372120</v>
      </c>
      <c r="P35" s="37">
        <v>48211</v>
      </c>
      <c r="Q35" s="37">
        <v>153487</v>
      </c>
      <c r="R35" s="38" t="s">
        <v>42</v>
      </c>
      <c r="S35" s="37">
        <v>101551</v>
      </c>
      <c r="T35" s="36">
        <f t="shared" si="0"/>
        <v>3065404</v>
      </c>
    </row>
    <row r="36" spans="1:38" ht="3.75" customHeight="1">
      <c r="A36" s="1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1"/>
      <c r="U36" s="22"/>
      <c r="V36" s="22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22" s="30" customFormat="1" ht="17.25" customHeight="1">
      <c r="A37" s="42" t="s">
        <v>60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29"/>
      <c r="V37" s="29"/>
    </row>
    <row r="38" spans="1:22" s="30" customFormat="1" ht="13.5" customHeight="1">
      <c r="A38" s="43" t="s">
        <v>43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9"/>
      <c r="V38" s="29"/>
    </row>
    <row r="39" spans="1:110" ht="12.75">
      <c r="A39" s="3" t="s">
        <v>45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</row>
    <row r="40" spans="1:110" ht="12.75">
      <c r="A40" s="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</row>
    <row r="41" spans="1:110" ht="12.75">
      <c r="A41"/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</row>
    <row r="42" spans="1:256" ht="14.25" customHeight="1">
      <c r="A42" s="18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4" spans="1:73" ht="87" customHeight="1">
      <c r="A44" s="19" t="s">
        <v>13</v>
      </c>
      <c r="B44" s="20" t="s">
        <v>10</v>
      </c>
      <c r="C44" s="20" t="s">
        <v>11</v>
      </c>
      <c r="D44" s="20" t="s">
        <v>39</v>
      </c>
      <c r="E44" s="20" t="s">
        <v>50</v>
      </c>
      <c r="F44" s="20" t="s">
        <v>51</v>
      </c>
      <c r="G44" s="20" t="s">
        <v>52</v>
      </c>
      <c r="H44" s="20" t="s">
        <v>53</v>
      </c>
      <c r="I44" s="20" t="s">
        <v>54</v>
      </c>
      <c r="J44" s="20" t="s">
        <v>55</v>
      </c>
      <c r="K44" s="20" t="s">
        <v>56</v>
      </c>
      <c r="L44" s="20" t="s">
        <v>57</v>
      </c>
      <c r="M44" s="20" t="s">
        <v>8</v>
      </c>
      <c r="N44" s="20" t="s">
        <v>9</v>
      </c>
      <c r="O44" s="20" t="s">
        <v>58</v>
      </c>
      <c r="P44" s="20" t="s">
        <v>59</v>
      </c>
      <c r="Q44" s="20" t="s">
        <v>40</v>
      </c>
      <c r="R44" s="20" t="s">
        <v>61</v>
      </c>
      <c r="S44" s="20" t="s">
        <v>41</v>
      </c>
      <c r="T44" s="35" t="s">
        <v>7</v>
      </c>
      <c r="U44" s="20"/>
      <c r="V44" s="2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</row>
    <row r="45" spans="1:38" ht="3.75" customHeight="1">
      <c r="A45" s="6"/>
      <c r="T45" s="28"/>
      <c r="U45" s="22"/>
      <c r="V45" s="22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ht="12.75" customHeight="1">
      <c r="A46" s="6" t="s">
        <v>49</v>
      </c>
      <c r="B46" s="44">
        <f>B7/$T$7*100</f>
        <v>2.769824888474599</v>
      </c>
      <c r="C46" s="44">
        <f aca="true" t="shared" si="1" ref="C46:S46">C7/$T$7*100</f>
        <v>1.0836274052866368</v>
      </c>
      <c r="D46" s="44">
        <f t="shared" si="1"/>
        <v>2.6183500898861443</v>
      </c>
      <c r="E46" s="44">
        <f t="shared" si="1"/>
        <v>7.4522271789067185</v>
      </c>
      <c r="F46" s="44">
        <f t="shared" si="1"/>
        <v>0.31460150476063653</v>
      </c>
      <c r="G46" s="44">
        <f t="shared" si="1"/>
        <v>3.121046674212664</v>
      </c>
      <c r="H46" s="44">
        <f t="shared" si="1"/>
        <v>1.2251148545176112</v>
      </c>
      <c r="I46" s="44">
        <f t="shared" si="1"/>
        <v>0.31460150476063653</v>
      </c>
      <c r="J46" s="44">
        <f t="shared" si="1"/>
        <v>0.2713229908782209</v>
      </c>
      <c r="K46" s="44">
        <f t="shared" si="1"/>
        <v>0.41447499833544177</v>
      </c>
      <c r="L46" s="44">
        <f t="shared" si="1"/>
        <v>0.8539183700645849</v>
      </c>
      <c r="M46" s="44">
        <f t="shared" si="1"/>
        <v>17.582728543844464</v>
      </c>
      <c r="N46" s="44">
        <f t="shared" si="1"/>
        <v>1.9491976829349489</v>
      </c>
      <c r="O46" s="44">
        <f t="shared" si="1"/>
        <v>3.7452560090551965</v>
      </c>
      <c r="P46" s="44">
        <f t="shared" si="1"/>
        <v>0.527664957720221</v>
      </c>
      <c r="Q46" s="44">
        <f t="shared" si="1"/>
        <v>8.812171249750318</v>
      </c>
      <c r="R46" s="44">
        <f t="shared" si="1"/>
        <v>45.97176909248286</v>
      </c>
      <c r="S46" s="44">
        <f t="shared" si="1"/>
        <v>0.9721020041281043</v>
      </c>
      <c r="T46" s="39">
        <v>100</v>
      </c>
      <c r="U46" s="22"/>
      <c r="V46" s="22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2.75">
      <c r="A47" s="6" t="s">
        <v>14</v>
      </c>
      <c r="B47" s="39">
        <f>B8/$T$8*100</f>
        <v>4.577771127388212</v>
      </c>
      <c r="C47" s="39">
        <f aca="true" t="shared" si="2" ref="C47:S47">C8/$T$8*100</f>
        <v>2.558696501840577</v>
      </c>
      <c r="D47" s="39">
        <f t="shared" si="2"/>
        <v>1.9248789438309186</v>
      </c>
      <c r="E47" s="39">
        <f t="shared" si="2"/>
        <v>13.724932255970224</v>
      </c>
      <c r="F47" s="39">
        <f t="shared" si="2"/>
        <v>0.49186989875599557</v>
      </c>
      <c r="G47" s="39">
        <f t="shared" si="2"/>
        <v>8.33484602440257</v>
      </c>
      <c r="H47" s="39">
        <f t="shared" si="2"/>
        <v>2.1181354488113517</v>
      </c>
      <c r="I47" s="39">
        <f t="shared" si="2"/>
        <v>1.353327020914385</v>
      </c>
      <c r="J47" s="39">
        <f t="shared" si="2"/>
        <v>0.919266451128631</v>
      </c>
      <c r="K47" s="39">
        <f t="shared" si="2"/>
        <v>1.1618693918000698</v>
      </c>
      <c r="L47" s="39">
        <f t="shared" si="2"/>
        <v>2.0609802565196986</v>
      </c>
      <c r="M47" s="39">
        <f t="shared" si="2"/>
        <v>28.848613148474307</v>
      </c>
      <c r="N47" s="39">
        <f t="shared" si="2"/>
        <v>7.807734512087629</v>
      </c>
      <c r="O47" s="39">
        <f t="shared" si="2"/>
        <v>7.464312755828767</v>
      </c>
      <c r="P47" s="39">
        <f t="shared" si="2"/>
        <v>1.3639976254838566</v>
      </c>
      <c r="Q47" s="39">
        <f t="shared" si="2"/>
        <v>13.16564539577722</v>
      </c>
      <c r="R47" s="39">
        <f t="shared" si="2"/>
        <v>0.26651981298232363</v>
      </c>
      <c r="S47" s="39">
        <f t="shared" si="2"/>
        <v>1.8566034280032642</v>
      </c>
      <c r="T47" s="39">
        <f>T8/$T$8%</f>
        <v>100</v>
      </c>
      <c r="U47" s="22"/>
      <c r="V47" s="22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12.75">
      <c r="A48" s="6" t="s">
        <v>15</v>
      </c>
      <c r="B48" s="39">
        <f>B9/$T$9*100</f>
        <v>3.988024126494455</v>
      </c>
      <c r="C48" s="39">
        <f aca="true" t="shared" si="3" ref="C48:S48">C9/$T$9*100</f>
        <v>1.8878586648727946</v>
      </c>
      <c r="D48" s="39">
        <f t="shared" si="3"/>
        <v>1.7784902161289244</v>
      </c>
      <c r="E48" s="39">
        <f t="shared" si="3"/>
        <v>12.871000264579733</v>
      </c>
      <c r="F48" s="39">
        <f t="shared" si="3"/>
        <v>0.34298913823600774</v>
      </c>
      <c r="G48" s="39">
        <f t="shared" si="3"/>
        <v>6.749203944072497</v>
      </c>
      <c r="H48" s="39">
        <f t="shared" si="3"/>
        <v>2.70259025261029</v>
      </c>
      <c r="I48" s="39">
        <f t="shared" si="3"/>
        <v>1.2442055809113761</v>
      </c>
      <c r="J48" s="39">
        <f t="shared" si="3"/>
        <v>0.5758155211662841</v>
      </c>
      <c r="K48" s="39">
        <f t="shared" si="3"/>
        <v>1.116076367658787</v>
      </c>
      <c r="L48" s="39">
        <f t="shared" si="3"/>
        <v>2.380555677958617</v>
      </c>
      <c r="M48" s="39">
        <f t="shared" si="3"/>
        <v>30.544302353927495</v>
      </c>
      <c r="N48" s="39">
        <f t="shared" si="3"/>
        <v>13.062465970110242</v>
      </c>
      <c r="O48" s="39">
        <f t="shared" si="3"/>
        <v>6.027935761780654</v>
      </c>
      <c r="P48" s="39">
        <f t="shared" si="3"/>
        <v>1.15047740661177</v>
      </c>
      <c r="Q48" s="39">
        <f t="shared" si="3"/>
        <v>11.647560126642725</v>
      </c>
      <c r="R48" s="39">
        <f t="shared" si="3"/>
        <v>0.10490520234865103</v>
      </c>
      <c r="S48" s="39">
        <f t="shared" si="3"/>
        <v>1.8255434238886943</v>
      </c>
      <c r="T48" s="39">
        <f>T9/$T$9%</f>
        <v>100</v>
      </c>
      <c r="U48" s="22"/>
      <c r="V48" s="22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12.75">
      <c r="A49" s="6" t="s">
        <v>19</v>
      </c>
      <c r="B49" s="39">
        <f>B10/$T$10*100</f>
        <v>5.614071975565491</v>
      </c>
      <c r="C49" s="39">
        <f aca="true" t="shared" si="4" ref="C49:S49">C10/$T$10*100</f>
        <v>2.6846974458855297</v>
      </c>
      <c r="D49" s="39">
        <f t="shared" si="4"/>
        <v>1.7441680315169759</v>
      </c>
      <c r="E49" s="39">
        <f t="shared" si="4"/>
        <v>22.00843256163959</v>
      </c>
      <c r="F49" s="39">
        <f t="shared" si="4"/>
        <v>0.5242131822407153</v>
      </c>
      <c r="G49" s="39">
        <f t="shared" si="4"/>
        <v>7.405935992209287</v>
      </c>
      <c r="H49" s="39">
        <f t="shared" si="4"/>
        <v>2.2142667433933867</v>
      </c>
      <c r="I49" s="39">
        <f t="shared" si="4"/>
        <v>1.328847771236333</v>
      </c>
      <c r="J49" s="39">
        <f t="shared" si="4"/>
        <v>0.6469390465229516</v>
      </c>
      <c r="K49" s="39">
        <f t="shared" si="4"/>
        <v>1.388938072683812</v>
      </c>
      <c r="L49" s="39">
        <f t="shared" si="4"/>
        <v>1.673786020981807</v>
      </c>
      <c r="M49" s="39">
        <f t="shared" si="4"/>
        <v>26.567217033331858</v>
      </c>
      <c r="N49" s="39">
        <f t="shared" si="4"/>
        <v>3.694612898942057</v>
      </c>
      <c r="O49" s="39">
        <f t="shared" si="4"/>
        <v>8.493979903501394</v>
      </c>
      <c r="P49" s="39">
        <f t="shared" si="4"/>
        <v>1.3290690983134876</v>
      </c>
      <c r="Q49" s="39">
        <f t="shared" si="4"/>
        <v>10.757491921561684</v>
      </c>
      <c r="R49" s="39">
        <f t="shared" si="4"/>
        <v>0.13279624629277145</v>
      </c>
      <c r="S49" s="39">
        <f t="shared" si="4"/>
        <v>1.7905360541808684</v>
      </c>
      <c r="T49" s="39">
        <f>T10/$T$10%</f>
        <v>100</v>
      </c>
      <c r="U49" s="22"/>
      <c r="V49" s="22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12.75">
      <c r="A50" s="6" t="s">
        <v>20</v>
      </c>
      <c r="B50" s="39">
        <f>B11/$T$11*100</f>
        <v>4.314096319278087</v>
      </c>
      <c r="C50" s="39">
        <f aca="true" t="shared" si="5" ref="C50:S50">C11/$T$11*100</f>
        <v>2.1561012829777058</v>
      </c>
      <c r="D50" s="39">
        <f t="shared" si="5"/>
        <v>1.831408667835208</v>
      </c>
      <c r="E50" s="39">
        <f t="shared" si="5"/>
        <v>14.017573571742723</v>
      </c>
      <c r="F50" s="39">
        <f t="shared" si="5"/>
        <v>0.4038744586160956</v>
      </c>
      <c r="G50" s="39">
        <f t="shared" si="5"/>
        <v>7.25380977259351</v>
      </c>
      <c r="H50" s="39">
        <f t="shared" si="5"/>
        <v>2.474929001466339</v>
      </c>
      <c r="I50" s="39">
        <f t="shared" si="5"/>
        <v>1.2808658837010505</v>
      </c>
      <c r="J50" s="39">
        <f t="shared" si="5"/>
        <v>0.6792032371474979</v>
      </c>
      <c r="K50" s="39">
        <f t="shared" si="5"/>
        <v>1.1520677031733337</v>
      </c>
      <c r="L50" s="39">
        <f t="shared" si="5"/>
        <v>2.2070145541255357</v>
      </c>
      <c r="M50" s="39">
        <f t="shared" si="5"/>
        <v>29.54360774469359</v>
      </c>
      <c r="N50" s="39">
        <f t="shared" si="5"/>
        <v>10.523369145547683</v>
      </c>
      <c r="O50" s="39">
        <f t="shared" si="5"/>
        <v>6.672347161481838</v>
      </c>
      <c r="P50" s="39">
        <f t="shared" si="5"/>
        <v>1.2263602198865675</v>
      </c>
      <c r="Q50" s="39">
        <f t="shared" si="5"/>
        <v>11.965249970847676</v>
      </c>
      <c r="R50" s="39">
        <f t="shared" si="5"/>
        <v>0.47022468866695377</v>
      </c>
      <c r="S50" s="39">
        <f t="shared" si="5"/>
        <v>1.8278966162186085</v>
      </c>
      <c r="T50" s="39">
        <f>T11/$T$11%</f>
        <v>100</v>
      </c>
      <c r="U50" s="22"/>
      <c r="V50" s="22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ht="3.75" customHeight="1">
      <c r="A51" s="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22"/>
      <c r="V51" s="22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ht="12.75">
      <c r="A52" s="6" t="s">
        <v>16</v>
      </c>
      <c r="B52" s="39">
        <f>B13/$T$13*100</f>
        <v>1.7715249235957427</v>
      </c>
      <c r="C52" s="39">
        <f aca="true" t="shared" si="6" ref="C52:S52">C13/$T$13*100</f>
        <v>0.5791969649067341</v>
      </c>
      <c r="D52" s="39">
        <f t="shared" si="6"/>
        <v>5.023500895774054</v>
      </c>
      <c r="E52" s="39">
        <f t="shared" si="6"/>
        <v>7.242702076088102</v>
      </c>
      <c r="F52" s="39">
        <f t="shared" si="6"/>
        <v>0.1370007376962799</v>
      </c>
      <c r="G52" s="39">
        <f t="shared" si="6"/>
        <v>6.941511223521974</v>
      </c>
      <c r="H52" s="39">
        <f t="shared" si="6"/>
        <v>3.2595637053430284</v>
      </c>
      <c r="I52" s="39">
        <f t="shared" si="6"/>
        <v>0.7663610496364212</v>
      </c>
      <c r="J52" s="39">
        <f t="shared" si="6"/>
        <v>0.4270207608810201</v>
      </c>
      <c r="K52" s="39">
        <f t="shared" si="6"/>
        <v>1.6979660659711244</v>
      </c>
      <c r="L52" s="39">
        <f t="shared" si="6"/>
        <v>1.485720307724734</v>
      </c>
      <c r="M52" s="39">
        <f t="shared" si="6"/>
        <v>16.88502476551797</v>
      </c>
      <c r="N52" s="39">
        <f t="shared" si="6"/>
        <v>2.4375592791653493</v>
      </c>
      <c r="O52" s="39">
        <f t="shared" si="6"/>
        <v>5.876699336073348</v>
      </c>
      <c r="P52" s="39">
        <f t="shared" si="6"/>
        <v>0.8784908841816841</v>
      </c>
      <c r="Q52" s="39">
        <f t="shared" si="6"/>
        <v>8.43819159026241</v>
      </c>
      <c r="R52" s="39">
        <f t="shared" si="6"/>
        <v>30.83675835177574</v>
      </c>
      <c r="S52" s="39">
        <f t="shared" si="6"/>
        <v>5.315207081884287</v>
      </c>
      <c r="T52" s="39">
        <f>T13/$T$13%</f>
        <v>100</v>
      </c>
      <c r="U52" s="22"/>
      <c r="V52" s="22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ht="12.75">
      <c r="A53" s="6" t="s">
        <v>17</v>
      </c>
      <c r="B53" s="39">
        <f>B14/$T$14*100</f>
        <v>2.77620764956268</v>
      </c>
      <c r="C53" s="39">
        <f aca="true" t="shared" si="7" ref="C53:S53">C14/$T$14*100</f>
        <v>1.2315329338111283</v>
      </c>
      <c r="D53" s="39">
        <f t="shared" si="7"/>
        <v>1.933386619958008</v>
      </c>
      <c r="E53" s="39">
        <f t="shared" si="7"/>
        <v>11.097946680230535</v>
      </c>
      <c r="F53" s="39">
        <f t="shared" si="7"/>
        <v>0.41655352819920527</v>
      </c>
      <c r="G53" s="39">
        <f t="shared" si="7"/>
        <v>8.596598579618249</v>
      </c>
      <c r="H53" s="39">
        <f t="shared" si="7"/>
        <v>3.4522466431338654</v>
      </c>
      <c r="I53" s="39">
        <f t="shared" si="7"/>
        <v>1.2014731584563196</v>
      </c>
      <c r="J53" s="39">
        <f t="shared" si="7"/>
        <v>0.5776754538605395</v>
      </c>
      <c r="K53" s="39">
        <f t="shared" si="7"/>
        <v>1.795325819664294</v>
      </c>
      <c r="L53" s="39">
        <f t="shared" si="7"/>
        <v>3.6218587343534283</v>
      </c>
      <c r="M53" s="39">
        <f t="shared" si="7"/>
        <v>25.951414836373093</v>
      </c>
      <c r="N53" s="39">
        <f t="shared" si="7"/>
        <v>10.70150949024587</v>
      </c>
      <c r="O53" s="39">
        <f t="shared" si="7"/>
        <v>8.295656630169153</v>
      </c>
      <c r="P53" s="39">
        <f t="shared" si="7"/>
        <v>1.156765935314117</v>
      </c>
      <c r="Q53" s="39">
        <f t="shared" si="7"/>
        <v>11.916826972720562</v>
      </c>
      <c r="R53" s="39">
        <f t="shared" si="7"/>
        <v>0.10677721729087229</v>
      </c>
      <c r="S53" s="39">
        <f t="shared" si="7"/>
        <v>5.170243117038079</v>
      </c>
      <c r="T53" s="39">
        <f>T14/$T$14%</f>
        <v>100</v>
      </c>
      <c r="U53" s="22"/>
      <c r="V53" s="22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ht="12.75">
      <c r="A54" s="6" t="s">
        <v>18</v>
      </c>
      <c r="B54" s="39">
        <f>B15/$T$15*100</f>
        <v>3.66401403464274</v>
      </c>
      <c r="C54" s="39">
        <f aca="true" t="shared" si="8" ref="C54:S54">C15/$T$15*100</f>
        <v>1.5932399401534811</v>
      </c>
      <c r="D54" s="39">
        <f t="shared" si="8"/>
        <v>1.8011326149939384</v>
      </c>
      <c r="E54" s="39">
        <f t="shared" si="8"/>
        <v>12.73444541571741</v>
      </c>
      <c r="F54" s="39">
        <f t="shared" si="8"/>
        <v>0.26194175079752585</v>
      </c>
      <c r="G54" s="39">
        <f t="shared" si="8"/>
        <v>7.311269836237338</v>
      </c>
      <c r="H54" s="39">
        <f t="shared" si="8"/>
        <v>2.884227785150394</v>
      </c>
      <c r="I54" s="39">
        <f t="shared" si="8"/>
        <v>1.4069367006813505</v>
      </c>
      <c r="J54" s="39">
        <f t="shared" si="8"/>
        <v>0.475873428538214</v>
      </c>
      <c r="K54" s="39">
        <f t="shared" si="8"/>
        <v>1.3942547945908652</v>
      </c>
      <c r="L54" s="39">
        <f t="shared" si="8"/>
        <v>2.7222315323516932</v>
      </c>
      <c r="M54" s="39">
        <f t="shared" si="8"/>
        <v>26.710660802794848</v>
      </c>
      <c r="N54" s="39">
        <f t="shared" si="8"/>
        <v>10.130578340210247</v>
      </c>
      <c r="O54" s="39">
        <f t="shared" si="8"/>
        <v>9.505088614818808</v>
      </c>
      <c r="P54" s="39">
        <f t="shared" si="8"/>
        <v>1.6190566775519692</v>
      </c>
      <c r="Q54" s="39">
        <f t="shared" si="8"/>
        <v>13.03307410913384</v>
      </c>
      <c r="R54" s="39">
        <f t="shared" si="8"/>
        <v>0.6057119908931836</v>
      </c>
      <c r="S54" s="39">
        <f t="shared" si="8"/>
        <v>2.1462616307421483</v>
      </c>
      <c r="T54" s="39">
        <f>T15/$T$15%</f>
        <v>100</v>
      </c>
      <c r="U54" s="22"/>
      <c r="V54" s="22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ht="12.75">
      <c r="A55" s="6" t="s">
        <v>21</v>
      </c>
      <c r="B55" s="39">
        <f>B16/$T$16*100</f>
        <v>4.984801090000546</v>
      </c>
      <c r="C55" s="39">
        <f aca="true" t="shared" si="9" ref="C55:S55">C16/$T$16*100</f>
        <v>2.0041808134040022</v>
      </c>
      <c r="D55" s="39">
        <f t="shared" si="9"/>
        <v>1.8471389615181644</v>
      </c>
      <c r="E55" s="39">
        <f t="shared" si="9"/>
        <v>32.78109271857798</v>
      </c>
      <c r="F55" s="39">
        <f t="shared" si="9"/>
        <v>0.1482914922886488</v>
      </c>
      <c r="G55" s="39">
        <f t="shared" si="9"/>
        <v>7.877608023382819</v>
      </c>
      <c r="H55" s="39">
        <f t="shared" si="9"/>
        <v>2.605864831724003</v>
      </c>
      <c r="I55" s="39">
        <f t="shared" si="9"/>
        <v>1.2554830101701635</v>
      </c>
      <c r="J55" s="39">
        <f t="shared" si="9"/>
        <v>0.35167927531535176</v>
      </c>
      <c r="K55" s="39">
        <f t="shared" si="9"/>
        <v>1.2755391441141635</v>
      </c>
      <c r="L55" s="39">
        <f t="shared" si="9"/>
        <v>1.4330068984582718</v>
      </c>
      <c r="M55" s="39">
        <f t="shared" si="9"/>
        <v>20.415324589943047</v>
      </c>
      <c r="N55" s="39">
        <f t="shared" si="9"/>
        <v>2.96706883474249</v>
      </c>
      <c r="O55" s="39">
        <f t="shared" si="9"/>
        <v>8.587819731751145</v>
      </c>
      <c r="P55" s="39">
        <f t="shared" si="9"/>
        <v>1.2094081078663796</v>
      </c>
      <c r="Q55" s="39">
        <f t="shared" si="9"/>
        <v>8.176320520251467</v>
      </c>
      <c r="R55" s="39">
        <f t="shared" si="9"/>
        <v>0.07983735172302711</v>
      </c>
      <c r="S55" s="39">
        <f t="shared" si="9"/>
        <v>1.9995346047683265</v>
      </c>
      <c r="T55" s="39">
        <f>T16/$T$16%</f>
        <v>100</v>
      </c>
      <c r="U55" s="23"/>
      <c r="V55" s="23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1" ht="12.75">
      <c r="A56" s="6" t="s">
        <v>22</v>
      </c>
      <c r="B56" s="39">
        <f>B17/$T$17*100</f>
        <v>3.6957044191917006</v>
      </c>
      <c r="C56" s="39">
        <f aca="true" t="shared" si="10" ref="C56:S56">C17/$T$17*100</f>
        <v>1.5405719624244292</v>
      </c>
      <c r="D56" s="39">
        <f t="shared" si="10"/>
        <v>2.1368442142343276</v>
      </c>
      <c r="E56" s="39">
        <f t="shared" si="10"/>
        <v>19.788208931052225</v>
      </c>
      <c r="F56" s="39">
        <f t="shared" si="10"/>
        <v>0.2719156335986807</v>
      </c>
      <c r="G56" s="39">
        <f t="shared" si="10"/>
        <v>8.073487887344426</v>
      </c>
      <c r="H56" s="39">
        <f t="shared" si="10"/>
        <v>3.028104873785158</v>
      </c>
      <c r="I56" s="39">
        <f t="shared" si="10"/>
        <v>1.2266657685177504</v>
      </c>
      <c r="J56" s="39">
        <f t="shared" si="10"/>
        <v>0.46671217217892447</v>
      </c>
      <c r="K56" s="39">
        <f t="shared" si="10"/>
        <v>1.5327341441960247</v>
      </c>
      <c r="L56" s="39">
        <f t="shared" si="10"/>
        <v>2.4760108464072497</v>
      </c>
      <c r="M56" s="39">
        <f t="shared" si="10"/>
        <v>23.063803145483284</v>
      </c>
      <c r="N56" s="39">
        <f t="shared" si="10"/>
        <v>6.86345780932351</v>
      </c>
      <c r="O56" s="39">
        <f t="shared" si="10"/>
        <v>8.347181981705777</v>
      </c>
      <c r="P56" s="39">
        <f t="shared" si="10"/>
        <v>1.2088182065277695</v>
      </c>
      <c r="Q56" s="39">
        <f t="shared" si="10"/>
        <v>10.242879507394697</v>
      </c>
      <c r="R56" s="39">
        <f t="shared" si="10"/>
        <v>2.455298860888012</v>
      </c>
      <c r="S56" s="39">
        <f t="shared" si="10"/>
        <v>3.5815996357460542</v>
      </c>
      <c r="T56" s="39">
        <f>T17/$T$17%</f>
        <v>100</v>
      </c>
      <c r="U56" s="28"/>
      <c r="V56" s="28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3" customHeight="1">
      <c r="A57" s="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20" ht="12.75">
      <c r="A58" s="6" t="s">
        <v>23</v>
      </c>
      <c r="B58" s="39">
        <f>B19/$T$19*100</f>
        <v>7.4372286895791575</v>
      </c>
      <c r="C58" s="39">
        <f aca="true" t="shared" si="11" ref="C58:R58">C19/$T$19*100</f>
        <v>3.2749363020862643</v>
      </c>
      <c r="D58" s="39">
        <f t="shared" si="11"/>
        <v>1.5594588248535384</v>
      </c>
      <c r="E58" s="39">
        <f t="shared" si="11"/>
        <v>31.914595312066414</v>
      </c>
      <c r="F58" s="39">
        <f t="shared" si="11"/>
        <v>0.13641929430667757</v>
      </c>
      <c r="G58" s="39">
        <f t="shared" si="11"/>
        <v>5.133430877333246</v>
      </c>
      <c r="H58" s="39">
        <f t="shared" si="11"/>
        <v>2.9601822546247694</v>
      </c>
      <c r="I58" s="39">
        <f t="shared" si="11"/>
        <v>2.0861673164209633</v>
      </c>
      <c r="J58" s="39">
        <f t="shared" si="11"/>
        <v>1.0132480017387153</v>
      </c>
      <c r="K58" s="39">
        <f t="shared" si="11"/>
        <v>1.8769781282807092</v>
      </c>
      <c r="L58" s="39">
        <f t="shared" si="11"/>
        <v>1.3477469470603873</v>
      </c>
      <c r="M58" s="39">
        <f t="shared" si="11"/>
        <v>19.523143737034832</v>
      </c>
      <c r="N58" s="39">
        <f t="shared" si="11"/>
        <v>0.625918113493867</v>
      </c>
      <c r="O58" s="39">
        <f t="shared" si="11"/>
        <v>10.883756401324995</v>
      </c>
      <c r="P58" s="39">
        <f t="shared" si="11"/>
        <v>1.5050269442660236</v>
      </c>
      <c r="Q58" s="39">
        <f t="shared" si="11"/>
        <v>7.217124017363867</v>
      </c>
      <c r="R58" s="38" t="s">
        <v>42</v>
      </c>
      <c r="S58" s="39">
        <f>S19/$T$19*100</f>
        <v>1.5046388381655778</v>
      </c>
      <c r="T58" s="39">
        <f>T19/$T$19%</f>
        <v>100.00000000000001</v>
      </c>
    </row>
    <row r="59" spans="1:20" ht="12.75">
      <c r="A59" s="6" t="s">
        <v>24</v>
      </c>
      <c r="B59" s="39">
        <f>B20/$T$20*100</f>
        <v>6.329606909355073</v>
      </c>
      <c r="C59" s="39">
        <f aca="true" t="shared" si="12" ref="C59:R59">C20/$T$20*100</f>
        <v>3.9313100330938737</v>
      </c>
      <c r="D59" s="39">
        <f t="shared" si="12"/>
        <v>1.094721123577367</v>
      </c>
      <c r="E59" s="39">
        <f t="shared" si="12"/>
        <v>29.68258132214061</v>
      </c>
      <c r="F59" s="39">
        <f t="shared" si="12"/>
        <v>0.4110501251109856</v>
      </c>
      <c r="G59" s="39">
        <f t="shared" si="12"/>
        <v>5.166074743724272</v>
      </c>
      <c r="H59" s="39">
        <f t="shared" si="12"/>
        <v>3.512793607232222</v>
      </c>
      <c r="I59" s="39">
        <f t="shared" si="12"/>
        <v>3.6814916458148357</v>
      </c>
      <c r="J59" s="39">
        <f t="shared" si="12"/>
        <v>0.6638953910727258</v>
      </c>
      <c r="K59" s="39">
        <f t="shared" si="12"/>
        <v>1.7011058196787474</v>
      </c>
      <c r="L59" s="39">
        <f t="shared" si="12"/>
        <v>1.6853660505286947</v>
      </c>
      <c r="M59" s="39">
        <f t="shared" si="12"/>
        <v>18.739809508434902</v>
      </c>
      <c r="N59" s="39">
        <f t="shared" si="12"/>
        <v>0.3065219146016628</v>
      </c>
      <c r="O59" s="39">
        <f t="shared" si="12"/>
        <v>13.173581402857373</v>
      </c>
      <c r="P59" s="39">
        <f t="shared" si="12"/>
        <v>2.330293001856486</v>
      </c>
      <c r="Q59" s="39">
        <f t="shared" si="12"/>
        <v>6.216805230446363</v>
      </c>
      <c r="R59" s="38" t="s">
        <v>42</v>
      </c>
      <c r="S59" s="39">
        <f>S20/$T$20*100</f>
        <v>1.3729921704738075</v>
      </c>
      <c r="T59" s="39">
        <f>T20/$T$20%</f>
        <v>99.99999999999999</v>
      </c>
    </row>
    <row r="60" spans="1:20" ht="12.75">
      <c r="A60" s="6" t="s">
        <v>25</v>
      </c>
      <c r="B60" s="39">
        <f>B21/$T$21*100</f>
        <v>5.534665772753626</v>
      </c>
      <c r="C60" s="39">
        <f aca="true" t="shared" si="13" ref="C60:R60">C21/$T$21*100</f>
        <v>3.1550994796376313</v>
      </c>
      <c r="D60" s="39">
        <f t="shared" si="13"/>
        <v>1.9702670525444312</v>
      </c>
      <c r="E60" s="39">
        <f t="shared" si="13"/>
        <v>23.739833130930425</v>
      </c>
      <c r="F60" s="39">
        <f t="shared" si="13"/>
        <v>0.43673696290658526</v>
      </c>
      <c r="G60" s="39">
        <f t="shared" si="13"/>
        <v>7.310721468944077</v>
      </c>
      <c r="H60" s="39">
        <f t="shared" si="13"/>
        <v>4.22982313405594</v>
      </c>
      <c r="I60" s="39">
        <f t="shared" si="13"/>
        <v>1.8194788741467465</v>
      </c>
      <c r="J60" s="39">
        <f t="shared" si="13"/>
        <v>0.7237593974198997</v>
      </c>
      <c r="K60" s="39">
        <f t="shared" si="13"/>
        <v>2.0515065695450825</v>
      </c>
      <c r="L60" s="39">
        <f t="shared" si="13"/>
        <v>2.8753540062653444</v>
      </c>
      <c r="M60" s="39">
        <f t="shared" si="13"/>
        <v>21.275806370800538</v>
      </c>
      <c r="N60" s="39">
        <f t="shared" si="13"/>
        <v>0.4398386184748921</v>
      </c>
      <c r="O60" s="39">
        <f t="shared" si="13"/>
        <v>12.30593776170219</v>
      </c>
      <c r="P60" s="39">
        <f t="shared" si="13"/>
        <v>2.1593487477662117</v>
      </c>
      <c r="Q60" s="39">
        <f t="shared" si="13"/>
        <v>7.579730442272226</v>
      </c>
      <c r="R60" s="38" t="s">
        <v>42</v>
      </c>
      <c r="S60" s="39">
        <f>S21/$T$21*100</f>
        <v>2.392092209834157</v>
      </c>
      <c r="T60" s="39">
        <f>T21/$T$21%</f>
        <v>99.99999999999999</v>
      </c>
    </row>
    <row r="61" spans="1:20" ht="12.75">
      <c r="A61" s="6" t="s">
        <v>26</v>
      </c>
      <c r="B61" s="39">
        <f>B22/$T$22*100</f>
        <v>4.864549476799376</v>
      </c>
      <c r="C61" s="39">
        <f aca="true" t="shared" si="14" ref="C61:R61">C22/$T$22*100</f>
        <v>2.051136665014422</v>
      </c>
      <c r="D61" s="39">
        <f t="shared" si="14"/>
        <v>1.687118528124434</v>
      </c>
      <c r="E61" s="39">
        <f t="shared" si="14"/>
        <v>18.38479983758009</v>
      </c>
      <c r="F61" s="39">
        <f t="shared" si="14"/>
        <v>1.000930987999583</v>
      </c>
      <c r="G61" s="39">
        <f t="shared" si="14"/>
        <v>6.746315829905384</v>
      </c>
      <c r="H61" s="39">
        <f t="shared" si="14"/>
        <v>4.395872924710689</v>
      </c>
      <c r="I61" s="39">
        <f t="shared" si="14"/>
        <v>2.2220433814801064</v>
      </c>
      <c r="J61" s="39">
        <f t="shared" si="14"/>
        <v>0.7928944947332418</v>
      </c>
      <c r="K61" s="39">
        <f t="shared" si="14"/>
        <v>3.4555933356623276</v>
      </c>
      <c r="L61" s="39">
        <f t="shared" si="14"/>
        <v>1.3001640660580798</v>
      </c>
      <c r="M61" s="39">
        <f t="shared" si="14"/>
        <v>20.58858926967741</v>
      </c>
      <c r="N61" s="39">
        <f t="shared" si="14"/>
        <v>0.1444586094441325</v>
      </c>
      <c r="O61" s="39">
        <f t="shared" si="14"/>
        <v>20.29652607955283</v>
      </c>
      <c r="P61" s="39">
        <f t="shared" si="14"/>
        <v>2.3685871113948176</v>
      </c>
      <c r="Q61" s="39">
        <f t="shared" si="14"/>
        <v>7.984840808368284</v>
      </c>
      <c r="R61" s="38" t="s">
        <v>42</v>
      </c>
      <c r="S61" s="39">
        <f>S22/$T$22*100</f>
        <v>1.71557859349479</v>
      </c>
      <c r="T61" s="39">
        <f>T22/$T$22%</f>
        <v>100</v>
      </c>
    </row>
    <row r="62" spans="1:20" ht="12.75">
      <c r="A62" s="6" t="s">
        <v>33</v>
      </c>
      <c r="B62" s="39">
        <f>B23/$T$23*100</f>
        <v>5.938218898788</v>
      </c>
      <c r="C62" s="39">
        <f aca="true" t="shared" si="15" ref="C62:R62">C23/$T$23*100</f>
        <v>2.7716026975722405</v>
      </c>
      <c r="D62" s="39">
        <f t="shared" si="15"/>
        <v>1.6496101035466444</v>
      </c>
      <c r="E62" s="39">
        <f t="shared" si="15"/>
        <v>24.55181879817166</v>
      </c>
      <c r="F62" s="39">
        <f t="shared" si="15"/>
        <v>0.585751756514965</v>
      </c>
      <c r="G62" s="39">
        <f t="shared" si="15"/>
        <v>6.185317921764938</v>
      </c>
      <c r="H62" s="39">
        <f t="shared" si="15"/>
        <v>3.812926498819824</v>
      </c>
      <c r="I62" s="39">
        <f t="shared" si="15"/>
        <v>2.2455308789172483</v>
      </c>
      <c r="J62" s="39">
        <f t="shared" si="15"/>
        <v>0.8489747757894047</v>
      </c>
      <c r="K62" s="39">
        <f t="shared" si="15"/>
        <v>2.5870634785951916</v>
      </c>
      <c r="L62" s="39">
        <f t="shared" si="15"/>
        <v>1.5665170166734486</v>
      </c>
      <c r="M62" s="39">
        <f t="shared" si="15"/>
        <v>20.158997897697716</v>
      </c>
      <c r="N62" s="39">
        <f t="shared" si="15"/>
        <v>0.3600808900706283</v>
      </c>
      <c r="O62" s="39">
        <f t="shared" si="15"/>
        <v>15.440182658357248</v>
      </c>
      <c r="P62" s="39">
        <f t="shared" si="15"/>
        <v>2.047324498598221</v>
      </c>
      <c r="Q62" s="39">
        <f t="shared" si="15"/>
        <v>7.5340226897656875</v>
      </c>
      <c r="R62" s="38" t="s">
        <v>42</v>
      </c>
      <c r="S62" s="39">
        <f>S23/$T$23*100</f>
        <v>1.7160585403569308</v>
      </c>
      <c r="T62" s="39">
        <f>T23/$T$23%</f>
        <v>100</v>
      </c>
    </row>
    <row r="63" spans="1:20" ht="3" customHeight="1">
      <c r="A63" s="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2.75">
      <c r="A64" s="6" t="s">
        <v>27</v>
      </c>
      <c r="B64" s="39">
        <f>B25/$T$25*100</f>
        <v>4.559909224095832</v>
      </c>
      <c r="C64" s="39">
        <f aca="true" t="shared" si="16" ref="C64:R64">C25/$T$25*100</f>
        <v>2.3244089511935884</v>
      </c>
      <c r="D64" s="39">
        <f t="shared" si="16"/>
        <v>1.3535951279767888</v>
      </c>
      <c r="E64" s="39">
        <f t="shared" si="16"/>
        <v>17.417913877797247</v>
      </c>
      <c r="F64" s="39">
        <f t="shared" si="16"/>
        <v>1.4070265146074517</v>
      </c>
      <c r="G64" s="39">
        <f t="shared" si="16"/>
        <v>10.333946166441642</v>
      </c>
      <c r="H64" s="39">
        <f t="shared" si="16"/>
        <v>4.994111056849846</v>
      </c>
      <c r="I64" s="39">
        <f t="shared" si="16"/>
        <v>2.6922524489385538</v>
      </c>
      <c r="J64" s="39">
        <f t="shared" si="16"/>
        <v>1.1260808365171928</v>
      </c>
      <c r="K64" s="39">
        <f t="shared" si="16"/>
        <v>3.2376260377466894</v>
      </c>
      <c r="L64" s="39">
        <f t="shared" si="16"/>
        <v>3.007382723851656</v>
      </c>
      <c r="M64" s="39">
        <f t="shared" si="16"/>
        <v>24.482491166585273</v>
      </c>
      <c r="N64" s="39">
        <f t="shared" si="16"/>
        <v>0.21386917928241075</v>
      </c>
      <c r="O64" s="39">
        <f t="shared" si="16"/>
        <v>12.305162161385768</v>
      </c>
      <c r="P64" s="39">
        <f t="shared" si="16"/>
        <v>2.3495446841515615</v>
      </c>
      <c r="Q64" s="39">
        <f t="shared" si="16"/>
        <v>7.058831978397633</v>
      </c>
      <c r="R64" s="38" t="s">
        <v>42</v>
      </c>
      <c r="S64" s="39">
        <f>S25/$T$25%</f>
        <v>1.1358478641808625</v>
      </c>
      <c r="T64" s="39">
        <f>T25/$T$25%</f>
        <v>100</v>
      </c>
    </row>
    <row r="65" spans="1:20" ht="12.75">
      <c r="A65" s="6" t="s">
        <v>28</v>
      </c>
      <c r="B65" s="39">
        <f>B26/$T$26*100</f>
        <v>3.4780813196519627</v>
      </c>
      <c r="C65" s="39">
        <f aca="true" t="shared" si="17" ref="C65:R65">C26/$T$26*100</f>
        <v>1.3209137993335207</v>
      </c>
      <c r="D65" s="39">
        <f t="shared" si="17"/>
        <v>1.3977711372018193</v>
      </c>
      <c r="E65" s="39">
        <f t="shared" si="17"/>
        <v>11.47411226906951</v>
      </c>
      <c r="F65" s="39">
        <f t="shared" si="17"/>
        <v>0.7582492586708269</v>
      </c>
      <c r="G65" s="39">
        <f t="shared" si="17"/>
        <v>24.50716665997511</v>
      </c>
      <c r="H65" s="39">
        <f t="shared" si="17"/>
        <v>6.142277845012016</v>
      </c>
      <c r="I65" s="39">
        <f t="shared" si="17"/>
        <v>2.694595323173634</v>
      </c>
      <c r="J65" s="39">
        <f t="shared" si="17"/>
        <v>0.7312918341946326</v>
      </c>
      <c r="K65" s="39">
        <f t="shared" si="17"/>
        <v>3.3914734239944018</v>
      </c>
      <c r="L65" s="39">
        <f t="shared" si="17"/>
        <v>3.9392253468617544</v>
      </c>
      <c r="M65" s="39">
        <f t="shared" si="17"/>
        <v>20.784174271145805</v>
      </c>
      <c r="N65" s="39">
        <f t="shared" si="17"/>
        <v>0.25580875141239695</v>
      </c>
      <c r="O65" s="39">
        <f t="shared" si="17"/>
        <v>9.690907318080402</v>
      </c>
      <c r="P65" s="39">
        <f t="shared" si="17"/>
        <v>2.361355671670041</v>
      </c>
      <c r="Q65" s="39">
        <f t="shared" si="17"/>
        <v>5.491284722023069</v>
      </c>
      <c r="R65" s="38" t="s">
        <v>42</v>
      </c>
      <c r="S65" s="39">
        <f>S26/$T$26%</f>
        <v>1.5813110485290998</v>
      </c>
      <c r="T65" s="39">
        <f>T26/$T$26%</f>
        <v>100</v>
      </c>
    </row>
    <row r="66" spans="1:20" ht="12.75">
      <c r="A66" s="6" t="s">
        <v>29</v>
      </c>
      <c r="B66" s="39">
        <f>B27/$T$27*100</f>
        <v>3.9762484088459034</v>
      </c>
      <c r="C66" s="39">
        <f aca="true" t="shared" si="18" ref="C66:R66">C27/$T$27*100</f>
        <v>1.5601303985041628</v>
      </c>
      <c r="D66" s="39">
        <f t="shared" si="18"/>
        <v>2.1525117395197</v>
      </c>
      <c r="E66" s="39">
        <f t="shared" si="18"/>
        <v>13.842507719761981</v>
      </c>
      <c r="F66" s="39">
        <f t="shared" si="18"/>
        <v>5.122640676293783</v>
      </c>
      <c r="G66" s="39">
        <f t="shared" si="18"/>
        <v>7.2309959863328235</v>
      </c>
      <c r="H66" s="39">
        <f t="shared" si="18"/>
        <v>7.97141556377102</v>
      </c>
      <c r="I66" s="39">
        <f t="shared" si="18"/>
        <v>4.662690557832741</v>
      </c>
      <c r="J66" s="39">
        <f t="shared" si="18"/>
        <v>2.6691038985559326</v>
      </c>
      <c r="K66" s="39">
        <f t="shared" si="18"/>
        <v>4.355346582292358</v>
      </c>
      <c r="L66" s="39">
        <f t="shared" si="18"/>
        <v>2.3594759697665495</v>
      </c>
      <c r="M66" s="39">
        <f t="shared" si="18"/>
        <v>25.22021115909105</v>
      </c>
      <c r="N66" s="39">
        <f t="shared" si="18"/>
        <v>0.19470701447721833</v>
      </c>
      <c r="O66" s="39">
        <f t="shared" si="18"/>
        <v>10.702072002387492</v>
      </c>
      <c r="P66" s="39">
        <f t="shared" si="18"/>
        <v>1.8320730986850517</v>
      </c>
      <c r="Q66" s="39">
        <f t="shared" si="18"/>
        <v>4.392118229601253</v>
      </c>
      <c r="R66" s="38" t="s">
        <v>42</v>
      </c>
      <c r="S66" s="39">
        <f>S27/$T$27%</f>
        <v>1.755750994280981</v>
      </c>
      <c r="T66" s="39">
        <f>T27/$T$27%</f>
        <v>100</v>
      </c>
    </row>
    <row r="67" spans="1:20" ht="12.75">
      <c r="A67" s="10" t="s">
        <v>30</v>
      </c>
      <c r="B67" s="39">
        <f>B28/$T$28*100</f>
        <v>3.869724806530059</v>
      </c>
      <c r="C67" s="39">
        <f aca="true" t="shared" si="19" ref="C67:R67">C28/$T$28*100</f>
        <v>1.8049588285533598</v>
      </c>
      <c r="D67" s="39">
        <f t="shared" si="19"/>
        <v>3.083457749555035</v>
      </c>
      <c r="E67" s="39">
        <f t="shared" si="19"/>
        <v>19.68927456106609</v>
      </c>
      <c r="F67" s="39">
        <f t="shared" si="19"/>
        <v>3.371625277899115</v>
      </c>
      <c r="G67" s="39">
        <f t="shared" si="19"/>
        <v>12.102710209084448</v>
      </c>
      <c r="H67" s="39">
        <f t="shared" si="19"/>
        <v>9.326000925787083</v>
      </c>
      <c r="I67" s="39">
        <f t="shared" si="19"/>
        <v>3.8087662909188107</v>
      </c>
      <c r="J67" s="39">
        <f t="shared" si="19"/>
        <v>1.8655913627977023</v>
      </c>
      <c r="K67" s="39">
        <f t="shared" si="19"/>
        <v>3.377166961136501</v>
      </c>
      <c r="L67" s="39">
        <f t="shared" si="19"/>
        <v>2.926660712073698</v>
      </c>
      <c r="M67" s="39">
        <f t="shared" si="19"/>
        <v>18.182262701863962</v>
      </c>
      <c r="N67" s="39">
        <f t="shared" si="19"/>
        <v>0.2464419133802312</v>
      </c>
      <c r="O67" s="39">
        <f t="shared" si="19"/>
        <v>8.893423651904058</v>
      </c>
      <c r="P67" s="39">
        <f t="shared" si="19"/>
        <v>1.7413924620068717</v>
      </c>
      <c r="Q67" s="39">
        <f t="shared" si="19"/>
        <v>3.931661266242022</v>
      </c>
      <c r="R67" s="38" t="s">
        <v>42</v>
      </c>
      <c r="S67" s="39">
        <f>S28/$T$28%</f>
        <v>1.7788803192009546</v>
      </c>
      <c r="T67" s="39">
        <f>T28/$T$28%</f>
        <v>100</v>
      </c>
    </row>
    <row r="68" spans="1:20" ht="12.75">
      <c r="A68" s="10" t="s">
        <v>32</v>
      </c>
      <c r="B68" s="39">
        <f>B29/$T$29*100</f>
        <v>3.3145896090589857</v>
      </c>
      <c r="C68" s="39">
        <f aca="true" t="shared" si="20" ref="C68:R68">C29/$T$29*100</f>
        <v>1.5012424804519429</v>
      </c>
      <c r="D68" s="39">
        <f t="shared" si="20"/>
        <v>1.42017176323526</v>
      </c>
      <c r="E68" s="39">
        <f t="shared" si="20"/>
        <v>14.12427018741376</v>
      </c>
      <c r="F68" s="39">
        <f t="shared" si="20"/>
        <v>1.7280492603995463</v>
      </c>
      <c r="G68" s="39">
        <f t="shared" si="20"/>
        <v>9.907938690207201</v>
      </c>
      <c r="H68" s="39">
        <f t="shared" si="20"/>
        <v>5.294154353411965</v>
      </c>
      <c r="I68" s="39">
        <f t="shared" si="20"/>
        <v>3.9473538538029764</v>
      </c>
      <c r="J68" s="39">
        <f t="shared" si="20"/>
        <v>1.5071302979034338</v>
      </c>
      <c r="K68" s="39">
        <f t="shared" si="20"/>
        <v>4.136116274833254</v>
      </c>
      <c r="L68" s="39">
        <f t="shared" si="20"/>
        <v>1.9144968130300921</v>
      </c>
      <c r="M68" s="39">
        <f t="shared" si="20"/>
        <v>27.997326830230573</v>
      </c>
      <c r="N68" s="39">
        <f t="shared" si="20"/>
        <v>0.13999921495767312</v>
      </c>
      <c r="O68" s="39">
        <f t="shared" si="20"/>
        <v>12.706614585482553</v>
      </c>
      <c r="P68" s="39">
        <f t="shared" si="20"/>
        <v>2.343602961823794</v>
      </c>
      <c r="Q68" s="39">
        <f t="shared" si="20"/>
        <v>4.751217067222772</v>
      </c>
      <c r="R68" s="38" t="s">
        <v>42</v>
      </c>
      <c r="S68" s="39">
        <f>S29/$T$29%</f>
        <v>3.265725756534219</v>
      </c>
      <c r="T68" s="39">
        <f>T29/$T$29%</f>
        <v>100</v>
      </c>
    </row>
    <row r="69" spans="1:20" ht="12.75">
      <c r="A69" s="10" t="s">
        <v>31</v>
      </c>
      <c r="B69" s="39">
        <f>B30/$T$30*100</f>
        <v>4.2558998080037185</v>
      </c>
      <c r="C69" s="39">
        <f aca="true" t="shared" si="21" ref="C69:R69">C30/$T$30*100</f>
        <v>2.7360269668958326</v>
      </c>
      <c r="D69" s="39">
        <f t="shared" si="21"/>
        <v>1.183746091580414</v>
      </c>
      <c r="E69" s="39">
        <f t="shared" si="21"/>
        <v>16.414029693861345</v>
      </c>
      <c r="F69" s="39">
        <f t="shared" si="21"/>
        <v>4.384359285701341</v>
      </c>
      <c r="G69" s="39">
        <f t="shared" si="21"/>
        <v>8.039751012484556</v>
      </c>
      <c r="H69" s="39">
        <f t="shared" si="21"/>
        <v>7.51887714689901</v>
      </c>
      <c r="I69" s="39">
        <f t="shared" si="21"/>
        <v>4.803425017509933</v>
      </c>
      <c r="J69" s="39">
        <f t="shared" si="21"/>
        <v>2.5124754940892653</v>
      </c>
      <c r="K69" s="39">
        <f t="shared" si="21"/>
        <v>5.612026792063016</v>
      </c>
      <c r="L69" s="39">
        <f t="shared" si="21"/>
        <v>3.7623169185929366</v>
      </c>
      <c r="M69" s="39">
        <f t="shared" si="21"/>
        <v>21.351031247101666</v>
      </c>
      <c r="N69" s="39">
        <f t="shared" si="21"/>
        <v>0.25382739950044725</v>
      </c>
      <c r="O69" s="39">
        <f t="shared" si="21"/>
        <v>10.196697578672103</v>
      </c>
      <c r="P69" s="39">
        <f t="shared" si="21"/>
        <v>1.779883352397928</v>
      </c>
      <c r="Q69" s="39">
        <f t="shared" si="21"/>
        <v>3.530450226483121</v>
      </c>
      <c r="R69" s="38" t="s">
        <v>42</v>
      </c>
      <c r="S69" s="39">
        <f>S30/$T$30%</f>
        <v>1.6651759681633707</v>
      </c>
      <c r="T69" s="39">
        <f>T30/$T$30%</f>
        <v>100</v>
      </c>
    </row>
    <row r="70" spans="1:20" ht="12.75">
      <c r="A70" s="10" t="s">
        <v>34</v>
      </c>
      <c r="B70" s="39">
        <f>B31/$T$31*100</f>
        <v>3.8680649062644408</v>
      </c>
      <c r="C70" s="39">
        <f aca="true" t="shared" si="22" ref="C70:R70">C31/$T$31*100</f>
        <v>1.8096634187002385</v>
      </c>
      <c r="D70" s="39">
        <f t="shared" si="22"/>
        <v>1.7614782485007543</v>
      </c>
      <c r="E70" s="39">
        <f t="shared" si="22"/>
        <v>14.815060482043322</v>
      </c>
      <c r="F70" s="39">
        <f t="shared" si="22"/>
        <v>3.4256870145462024</v>
      </c>
      <c r="G70" s="39">
        <f t="shared" si="22"/>
        <v>9.231874733297515</v>
      </c>
      <c r="H70" s="39">
        <f t="shared" si="22"/>
        <v>6.786370480429289</v>
      </c>
      <c r="I70" s="39">
        <f t="shared" si="22"/>
        <v>4.192566748400154</v>
      </c>
      <c r="J70" s="39">
        <f t="shared" si="22"/>
        <v>2.057207544833655</v>
      </c>
      <c r="K70" s="39">
        <f t="shared" si="22"/>
        <v>4.262920929300165</v>
      </c>
      <c r="L70" s="39">
        <f t="shared" si="22"/>
        <v>2.571988482137659</v>
      </c>
      <c r="M70" s="39">
        <f t="shared" si="22"/>
        <v>24.956749056085094</v>
      </c>
      <c r="N70" s="39">
        <f t="shared" si="22"/>
        <v>0.19495168585450554</v>
      </c>
      <c r="O70" s="39">
        <f t="shared" si="22"/>
        <v>11.229738902412869</v>
      </c>
      <c r="P70" s="39">
        <f t="shared" si="22"/>
        <v>2.0390036032012406</v>
      </c>
      <c r="Q70" s="39">
        <f t="shared" si="22"/>
        <v>4.658086493043809</v>
      </c>
      <c r="R70" s="38" t="s">
        <v>42</v>
      </c>
      <c r="S70" s="39">
        <f>S31/$T$31%</f>
        <v>2.1385872709490887</v>
      </c>
      <c r="T70" s="39">
        <f>T31/$T$31%</f>
        <v>100</v>
      </c>
    </row>
    <row r="71" spans="1:20" ht="3" customHeight="1">
      <c r="A71" s="10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12.75">
      <c r="A72" s="10" t="s">
        <v>35</v>
      </c>
      <c r="B72" s="39">
        <f>B33/$T$33*100</f>
        <v>2.235453796673813</v>
      </c>
      <c r="C72" s="39">
        <f aca="true" t="shared" si="23" ref="C72:R72">C33/$T$33*100</f>
        <v>1.0002784261725965</v>
      </c>
      <c r="D72" s="39">
        <f t="shared" si="23"/>
        <v>0.9219794447297233</v>
      </c>
      <c r="E72" s="39">
        <f t="shared" si="23"/>
        <v>11.950784263513613</v>
      </c>
      <c r="F72" s="39">
        <f t="shared" si="23"/>
        <v>7.086504732574567</v>
      </c>
      <c r="G72" s="39">
        <f t="shared" si="23"/>
        <v>9.424211993598433</v>
      </c>
      <c r="H72" s="39">
        <f t="shared" si="23"/>
        <v>7.285023040547878</v>
      </c>
      <c r="I72" s="39">
        <f t="shared" si="23"/>
        <v>2.0558398660694133</v>
      </c>
      <c r="J72" s="39">
        <f t="shared" si="23"/>
        <v>2.901397359733319</v>
      </c>
      <c r="K72" s="39">
        <f t="shared" si="23"/>
        <v>6.53765211208374</v>
      </c>
      <c r="L72" s="39">
        <f t="shared" si="23"/>
        <v>1.3688467480672173</v>
      </c>
      <c r="M72" s="39">
        <f t="shared" si="23"/>
        <v>26.84931066059403</v>
      </c>
      <c r="N72" s="39">
        <f t="shared" si="23"/>
        <v>0.10645443709870095</v>
      </c>
      <c r="O72" s="39">
        <f t="shared" si="23"/>
        <v>12.105326431224489</v>
      </c>
      <c r="P72" s="39">
        <f t="shared" si="23"/>
        <v>1.5767948991252592</v>
      </c>
      <c r="Q72" s="39">
        <f t="shared" si="23"/>
        <v>3.8193545965122095</v>
      </c>
      <c r="R72" s="38" t="s">
        <v>42</v>
      </c>
      <c r="S72" s="39">
        <f>S33/$T$33%</f>
        <v>2.774787191681001</v>
      </c>
      <c r="T72" s="39">
        <f>T33/$T$33%</f>
        <v>100</v>
      </c>
    </row>
    <row r="73" spans="1:20" ht="12.75">
      <c r="A73" s="10" t="s">
        <v>36</v>
      </c>
      <c r="B73" s="39">
        <f>B34/$T$34*100</f>
        <v>4.781106728889093</v>
      </c>
      <c r="C73" s="39">
        <f aca="true" t="shared" si="24" ref="C73:R73">C34/$T$34*100</f>
        <v>2.4346959224833613</v>
      </c>
      <c r="D73" s="39">
        <f t="shared" si="24"/>
        <v>1.2974964955037378</v>
      </c>
      <c r="E73" s="39">
        <f t="shared" si="24"/>
        <v>15.757035260229667</v>
      </c>
      <c r="F73" s="39">
        <f t="shared" si="24"/>
        <v>2.314120749436846</v>
      </c>
      <c r="G73" s="39">
        <f t="shared" si="24"/>
        <v>4.362745474907294</v>
      </c>
      <c r="H73" s="39">
        <f t="shared" si="24"/>
        <v>6.417648822566137</v>
      </c>
      <c r="I73" s="39">
        <f t="shared" si="24"/>
        <v>1.4156371007629167</v>
      </c>
      <c r="J73" s="39">
        <f t="shared" si="24"/>
        <v>0.8631183481841967</v>
      </c>
      <c r="K73" s="39">
        <f t="shared" si="24"/>
        <v>1.5551762755213179</v>
      </c>
      <c r="L73" s="39">
        <f t="shared" si="24"/>
        <v>2.1117953527944997</v>
      </c>
      <c r="M73" s="39">
        <f t="shared" si="24"/>
        <v>29.528360152019538</v>
      </c>
      <c r="N73" s="39">
        <f t="shared" si="24"/>
        <v>0.09558881943963937</v>
      </c>
      <c r="O73" s="39">
        <f t="shared" si="24"/>
        <v>12.723820067501595</v>
      </c>
      <c r="P73" s="39">
        <f t="shared" si="24"/>
        <v>1.5140448934299986</v>
      </c>
      <c r="Q73" s="39">
        <f t="shared" si="24"/>
        <v>8.485237549748472</v>
      </c>
      <c r="R73" s="38" t="s">
        <v>42</v>
      </c>
      <c r="S73" s="39">
        <f>S34/$T$34%</f>
        <v>4.342371986581687</v>
      </c>
      <c r="T73" s="39">
        <f>T34/$T$34%</f>
        <v>100</v>
      </c>
    </row>
    <row r="74" spans="1:20" ht="12.75">
      <c r="A74" s="10" t="s">
        <v>37</v>
      </c>
      <c r="B74" s="39">
        <f>B35/$T$35*100</f>
        <v>2.9111660322750277</v>
      </c>
      <c r="C74" s="39">
        <f aca="true" t="shared" si="25" ref="C74:R74">C35/$T$35*100</f>
        <v>1.416028686594002</v>
      </c>
      <c r="D74" s="39">
        <f t="shared" si="25"/>
        <v>1.068635651287726</v>
      </c>
      <c r="E74" s="39">
        <f t="shared" si="25"/>
        <v>12.886360166555534</v>
      </c>
      <c r="F74" s="39">
        <f t="shared" si="25"/>
        <v>5.802432566800331</v>
      </c>
      <c r="G74" s="39">
        <f t="shared" si="25"/>
        <v>8.187403683168679</v>
      </c>
      <c r="H74" s="39">
        <f t="shared" si="25"/>
        <v>6.98250540548652</v>
      </c>
      <c r="I74" s="39">
        <f t="shared" si="25"/>
        <v>1.9237268562316743</v>
      </c>
      <c r="J74" s="39">
        <f t="shared" si="25"/>
        <v>2.3916260303698955</v>
      </c>
      <c r="K74" s="39">
        <f t="shared" si="25"/>
        <v>5.198140277757842</v>
      </c>
      <c r="L74" s="39">
        <f t="shared" si="25"/>
        <v>1.61590446153264</v>
      </c>
      <c r="M74" s="39">
        <f t="shared" si="25"/>
        <v>27.47771582473305</v>
      </c>
      <c r="N74" s="39">
        <f t="shared" si="25"/>
        <v>0.1063807576423858</v>
      </c>
      <c r="O74" s="39">
        <f t="shared" si="25"/>
        <v>12.139346069881816</v>
      </c>
      <c r="P74" s="39">
        <f t="shared" si="25"/>
        <v>1.5727453869049561</v>
      </c>
      <c r="Q74" s="39">
        <f t="shared" si="25"/>
        <v>5.007072477233017</v>
      </c>
      <c r="R74" s="38" t="s">
        <v>42</v>
      </c>
      <c r="S74" s="39">
        <f>S35/$T$35%</f>
        <v>3.3128096655449</v>
      </c>
      <c r="T74" s="39">
        <f>T35/$T$35%</f>
        <v>100</v>
      </c>
    </row>
    <row r="75" spans="1:38" ht="3.75" customHeight="1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1"/>
      <c r="U75" s="22"/>
      <c r="V75" s="22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22" s="30" customFormat="1" ht="17.25" customHeight="1">
      <c r="A76" s="42" t="s">
        <v>60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29"/>
      <c r="V76" s="29"/>
    </row>
    <row r="77" spans="1:20" ht="15" customHeight="1">
      <c r="A77" s="43" t="s">
        <v>43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ht="12.75">
      <c r="A78" s="3" t="s">
        <v>45</v>
      </c>
    </row>
  </sheetData>
  <mergeCells count="4">
    <mergeCell ref="A37:T37"/>
    <mergeCell ref="A76:T76"/>
    <mergeCell ref="A77:T77"/>
    <mergeCell ref="A38:T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</dc:creator>
  <cp:keywords/>
  <dc:description/>
  <cp:lastModifiedBy>Cattaneo</cp:lastModifiedBy>
  <dcterms:created xsi:type="dcterms:W3CDTF">2004-03-20T10:00:49Z</dcterms:created>
  <dcterms:modified xsi:type="dcterms:W3CDTF">2005-10-24T10:14:42Z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-321547137</vt:i4>
  </property>
  <property fmtid="{D5CDD505-2E9C-101B-9397-08002B2CF9AE}" pid="3" name="_EmailSubject">
    <vt:lpwstr/>
  </property>
  <property fmtid="{D5CDD505-2E9C-101B-9397-08002B2CF9AE}" pid="4" name="_AuthorEmail">
    <vt:lpwstr>labdati@cattaneo.org</vt:lpwstr>
  </property>
  <property fmtid="{D5CDD505-2E9C-101B-9397-08002B2CF9AE}" pid="5" name="_AuthorEmailDisplayName">
    <vt:lpwstr>Laboratorio dati - Istituto Cattaneo</vt:lpwstr>
  </property>
  <property fmtid="{D5CDD505-2E9C-101B-9397-08002B2CF9AE}" pid="6" name="_PreviousAdHocReviewCycleID">
    <vt:i4>-893430810</vt:i4>
  </property>
</Properties>
</file>