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83" sheetId="1" r:id="rId1"/>
  </sheets>
  <definedNames>
    <definedName name="_Regression_Int" localSheetId="0" hidden="1">1</definedName>
    <definedName name="_xlnm.Print_Area" localSheetId="0">'SENATO83'!#REF!</definedName>
    <definedName name="Print_Area_MI">'SENATO83'!#REF!</definedName>
  </definedNames>
  <calcPr fullCalcOnLoad="1"/>
</workbook>
</file>

<file path=xl/sharedStrings.xml><?xml version="1.0" encoding="utf-8"?>
<sst xmlns="http://schemas.openxmlformats.org/spreadsheetml/2006/main" count="420" uniqueCount="58">
  <si>
    <t>PSd'Az.</t>
  </si>
  <si>
    <t>Lista per Trieste</t>
  </si>
  <si>
    <t>Totale</t>
  </si>
  <si>
    <t>Voti non validi</t>
  </si>
  <si>
    <t>Piemonte</t>
  </si>
  <si>
    <t>-</t>
  </si>
  <si>
    <t>Valle d'Aosta</t>
  </si>
  <si>
    <t>Lombardia</t>
  </si>
  <si>
    <t>Trentino -Alto Adige</t>
  </si>
  <si>
    <t>Veneto</t>
  </si>
  <si>
    <t>Friuli-Venezia Giulia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</si>
  <si>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</si>
  <si>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</si>
  <si>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</si>
  <si>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</si>
  <si>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</si>
  <si>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</si>
  <si>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</si>
  <si>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</si>
  <si>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</si>
  <si>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</si>
  <si>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</si>
  <si>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</si>
  <si>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</si>
  <si>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</si>
  <si>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</si>
  <si>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</si>
  <si>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</si>
  <si>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</si>
  <si>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</si>
  <si>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t>1983 - Elezioni del Senato, 26 giugno (per regione)</t>
  </si>
  <si>
    <t>Regioni</t>
  </si>
  <si>
    <t>DC</t>
  </si>
  <si>
    <t>PCI</t>
  </si>
  <si>
    <t>PSI</t>
  </si>
  <si>
    <t>MSI-DN</t>
  </si>
  <si>
    <t>PSDI</t>
  </si>
  <si>
    <t>PRI</t>
  </si>
  <si>
    <t>PLI</t>
  </si>
  <si>
    <t>PLI-PRI-PSDI</t>
  </si>
  <si>
    <t>PLI-PRI</t>
  </si>
  <si>
    <t>PLI-PSDI</t>
  </si>
  <si>
    <t>DP    Democrazia proletaria</t>
  </si>
  <si>
    <t>PRI      Partito radicale</t>
  </si>
  <si>
    <t>PPST</t>
  </si>
  <si>
    <t>PP            Part. naz. pensionati</t>
  </si>
  <si>
    <t>LV            Liga veneta</t>
  </si>
  <si>
    <t>Totale voti validi</t>
  </si>
  <si>
    <t>Elettori</t>
  </si>
  <si>
    <t xml:space="preserve">Votanti </t>
  </si>
  <si>
    <t>Voti validi</t>
  </si>
  <si>
    <t>Schede bianche</t>
  </si>
  <si>
    <r>
      <t>Fonte</t>
    </r>
    <r>
      <rPr>
        <sz val="10"/>
        <rFont val="Times New Roman"/>
        <family val="1"/>
      </rPr>
      <t xml:space="preserve">: Ministero dell'Interno, </t>
    </r>
    <r>
      <rPr>
        <i/>
        <sz val="10"/>
        <rFont val="Times New Roman"/>
        <family val="1"/>
      </rPr>
      <t>Elezione del Senato della Repubblica, 26 giugno 1983</t>
    </r>
    <r>
      <rPr>
        <sz val="10"/>
        <rFont val="Times New Roman"/>
        <family val="1"/>
      </rPr>
      <t>, Roma 1990.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</si>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</sst>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0" fontId="6" fillId="0" borderId="0" xfId="0" applyFont="1" applyAlignment="1">
      <alignment horizontal="right"/>
    </xf>
    <xf numFmtId="170" fontId="6" fillId="0" borderId="0" xfId="0" applyFont="1" applyAlignment="1">
      <alignment/>
    </xf>
    <xf numFmtId="170" fontId="6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righ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3" fontId="6" fillId="0" borderId="0" xfId="0" applyNumberFormat="1" applyFont="1" applyAlignment="1">
      <alignment horizontal="right"/>
    </xf>
    <xf numFmtId="170" fontId="5" fillId="0" borderId="0" xfId="0" applyFont="1" applyAlignment="1" applyProtection="1">
      <alignment horizontal="left"/>
      <protection/>
    </xf>
    <xf numFmtId="170" fontId="7" fillId="0" borderId="0" xfId="0" applyFont="1" applyAlignment="1" applyProtection="1">
      <alignment horizontal="left"/>
      <protection/>
    </xf>
    <xf numFmtId="173" fontId="5" fillId="0" borderId="1" xfId="0" applyNumberFormat="1" applyFont="1" applyBorder="1" applyAlignment="1">
      <alignment horizontal="left" wrapText="1"/>
    </xf>
    <xf numFmtId="170" fontId="6" fillId="0" borderId="0" xfId="0" applyFont="1" applyBorder="1" applyAlignment="1">
      <alignment horizontal="right"/>
    </xf>
    <xf numFmtId="173" fontId="5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applyProtection="1">
      <alignment horizontal="right"/>
      <protection/>
    </xf>
    <xf numFmtId="173" fontId="6" fillId="0" borderId="2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6" fillId="0" borderId="2" xfId="0" applyNumberFormat="1" applyFont="1" applyFill="1" applyBorder="1" applyAlignment="1">
      <alignment horizontal="right"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5" fillId="0" borderId="2" xfId="0" applyNumberFormat="1" applyFont="1" applyFill="1" applyBorder="1" applyAlignment="1" applyProtection="1">
      <alignment horizontal="left"/>
      <protection/>
    </xf>
    <xf numFmtId="3" fontId="5" fillId="0" borderId="2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61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3" customWidth="1"/>
    <col min="2" max="26" width="9.625" style="2" customWidth="1"/>
    <col min="27" max="16384" width="9.625" style="3" customWidth="1"/>
  </cols>
  <sheetData>
    <row r="1" ht="15.75">
      <c r="A1" s="13" t="s">
        <v>30</v>
      </c>
    </row>
    <row r="2" ht="12.75" customHeight="1">
      <c r="A2" s="12"/>
    </row>
    <row r="3" ht="12.75" customHeight="1">
      <c r="A3" s="12"/>
    </row>
    <row r="4" spans="1:21" ht="12.75">
      <c r="A4" s="4" t="s">
        <v>56</v>
      </c>
      <c r="U4" s="15"/>
    </row>
    <row r="5" spans="1:26" ht="38.25">
      <c r="A5" s="14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0</v>
      </c>
      <c r="P5" s="1" t="s">
        <v>45</v>
      </c>
      <c r="Q5" s="1" t="s">
        <v>1</v>
      </c>
      <c r="R5" s="1" t="s">
        <v>46</v>
      </c>
      <c r="S5" s="1" t="s">
        <v>57</v>
      </c>
      <c r="T5" s="1" t="s">
        <v>47</v>
      </c>
      <c r="U5" s="16"/>
      <c r="V5" s="1" t="s">
        <v>48</v>
      </c>
      <c r="W5" s="1" t="s">
        <v>49</v>
      </c>
      <c r="X5" s="1" t="s">
        <v>50</v>
      </c>
      <c r="Y5" s="1" t="s">
        <v>3</v>
      </c>
      <c r="Z5" s="1" t="s">
        <v>51</v>
      </c>
    </row>
    <row r="6" spans="1:28" s="9" customFormat="1" ht="12.75">
      <c r="A6" s="24" t="s">
        <v>4</v>
      </c>
      <c r="B6" s="5">
        <v>722774</v>
      </c>
      <c r="C6" s="5">
        <v>788203</v>
      </c>
      <c r="D6" s="5">
        <v>268594</v>
      </c>
      <c r="E6" s="5">
        <v>130228</v>
      </c>
      <c r="F6" s="5">
        <v>137719</v>
      </c>
      <c r="G6" s="5">
        <v>205564</v>
      </c>
      <c r="H6" s="5">
        <v>185553</v>
      </c>
      <c r="I6" s="5" t="s">
        <v>5</v>
      </c>
      <c r="J6" s="5" t="s">
        <v>5</v>
      </c>
      <c r="K6" s="5" t="s">
        <v>5</v>
      </c>
      <c r="L6" s="5">
        <v>38281</v>
      </c>
      <c r="M6" s="5">
        <v>70922</v>
      </c>
      <c r="N6" s="5" t="s">
        <v>5</v>
      </c>
      <c r="O6" s="5" t="s">
        <v>5</v>
      </c>
      <c r="P6" s="5" t="s">
        <v>5</v>
      </c>
      <c r="Q6" s="5">
        <v>14397</v>
      </c>
      <c r="R6" s="5" t="s">
        <v>5</v>
      </c>
      <c r="S6" s="5" t="s">
        <v>5</v>
      </c>
      <c r="T6" s="5">
        <f aca="true" t="shared" si="0" ref="T6:T25">SUM(B6:S6)</f>
        <v>2562235</v>
      </c>
      <c r="U6" s="17"/>
      <c r="V6" s="5">
        <v>3093976</v>
      </c>
      <c r="W6" s="5">
        <v>2802523</v>
      </c>
      <c r="X6" s="5">
        <f aca="true" t="shared" si="1" ref="X6:X25">T6</f>
        <v>2562235</v>
      </c>
      <c r="Y6" s="7">
        <f aca="true" t="shared" si="2" ref="Y6:Y25">W6-X6</f>
        <v>240288</v>
      </c>
      <c r="Z6" s="5">
        <v>100480</v>
      </c>
      <c r="AA6" s="8"/>
      <c r="AB6" s="6"/>
    </row>
    <row r="7" spans="1:28" s="9" customFormat="1" ht="12.75">
      <c r="A7" s="25" t="s">
        <v>6</v>
      </c>
      <c r="B7" s="5">
        <v>11243</v>
      </c>
      <c r="C7" s="5">
        <v>15116</v>
      </c>
      <c r="D7" s="5">
        <v>3943</v>
      </c>
      <c r="E7" s="5">
        <v>1999</v>
      </c>
      <c r="F7" s="5" t="s">
        <v>5</v>
      </c>
      <c r="G7" s="5" t="s">
        <v>5</v>
      </c>
      <c r="H7" s="5" t="s">
        <v>5</v>
      </c>
      <c r="I7" s="5">
        <v>3340</v>
      </c>
      <c r="J7" s="5" t="s">
        <v>5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5" t="s">
        <v>5</v>
      </c>
      <c r="R7" s="5" t="s">
        <v>5</v>
      </c>
      <c r="S7" s="5">
        <v>26547</v>
      </c>
      <c r="T7" s="5">
        <f t="shared" si="0"/>
        <v>62188</v>
      </c>
      <c r="U7" s="17"/>
      <c r="V7" s="5">
        <v>78884</v>
      </c>
      <c r="W7" s="5">
        <v>70326</v>
      </c>
      <c r="X7" s="5">
        <f t="shared" si="1"/>
        <v>62188</v>
      </c>
      <c r="Y7" s="7">
        <f t="shared" si="2"/>
        <v>8138</v>
      </c>
      <c r="Z7" s="5">
        <v>5473</v>
      </c>
      <c r="AB7" s="6"/>
    </row>
    <row r="8" spans="1:28" s="9" customFormat="1" ht="12.75">
      <c r="A8" s="24" t="s">
        <v>7</v>
      </c>
      <c r="B8" s="5">
        <v>1747002</v>
      </c>
      <c r="C8" s="5">
        <v>1447823</v>
      </c>
      <c r="D8" s="5">
        <v>615644</v>
      </c>
      <c r="E8" s="7">
        <v>255667</v>
      </c>
      <c r="F8" s="5">
        <v>192172</v>
      </c>
      <c r="G8" s="5">
        <v>349351</v>
      </c>
      <c r="H8" s="5">
        <v>197084</v>
      </c>
      <c r="I8" s="5" t="s">
        <v>5</v>
      </c>
      <c r="J8" s="5" t="s">
        <v>5</v>
      </c>
      <c r="K8" s="5" t="s">
        <v>5</v>
      </c>
      <c r="L8" s="5">
        <v>91814</v>
      </c>
      <c r="M8" s="5">
        <v>103697</v>
      </c>
      <c r="N8" s="5" t="s">
        <v>5</v>
      </c>
      <c r="O8" s="5" t="s">
        <v>5</v>
      </c>
      <c r="P8" s="5">
        <v>54404</v>
      </c>
      <c r="Q8" s="5">
        <v>9079</v>
      </c>
      <c r="R8" s="5" t="s">
        <v>5</v>
      </c>
      <c r="S8" s="5">
        <v>12588</v>
      </c>
      <c r="T8" s="5">
        <f t="shared" si="0"/>
        <v>5076325</v>
      </c>
      <c r="U8" s="17"/>
      <c r="V8" s="5">
        <v>5885976</v>
      </c>
      <c r="W8" s="5">
        <v>5416646</v>
      </c>
      <c r="X8" s="5">
        <f t="shared" si="1"/>
        <v>5076325</v>
      </c>
      <c r="Y8" s="7">
        <f t="shared" si="2"/>
        <v>340321</v>
      </c>
      <c r="Z8" s="5">
        <v>170450</v>
      </c>
      <c r="AA8" s="8"/>
      <c r="AB8" s="6"/>
    </row>
    <row r="9" spans="1:28" s="9" customFormat="1" ht="12.75">
      <c r="A9" s="24" t="s">
        <v>8</v>
      </c>
      <c r="B9" s="5">
        <v>138598</v>
      </c>
      <c r="C9" s="5">
        <v>54003</v>
      </c>
      <c r="D9" s="5">
        <v>33626</v>
      </c>
      <c r="E9" s="7">
        <v>15132</v>
      </c>
      <c r="F9" s="5">
        <v>11369</v>
      </c>
      <c r="G9" s="5">
        <v>22380</v>
      </c>
      <c r="H9" s="5">
        <v>7642</v>
      </c>
      <c r="I9" s="5" t="s">
        <v>5</v>
      </c>
      <c r="J9" s="5" t="s">
        <v>5</v>
      </c>
      <c r="K9" s="5" t="s">
        <v>5</v>
      </c>
      <c r="L9" s="5" t="s">
        <v>5</v>
      </c>
      <c r="M9" s="5">
        <v>9281</v>
      </c>
      <c r="N9" s="5">
        <v>157444</v>
      </c>
      <c r="O9" s="5" t="s">
        <v>5</v>
      </c>
      <c r="P9" s="5" t="s">
        <v>5</v>
      </c>
      <c r="Q9" s="5">
        <v>952</v>
      </c>
      <c r="R9" s="5" t="s">
        <v>5</v>
      </c>
      <c r="S9" s="5">
        <v>17354</v>
      </c>
      <c r="T9" s="5">
        <f t="shared" si="0"/>
        <v>467781</v>
      </c>
      <c r="U9" s="17"/>
      <c r="V9" s="5">
        <v>561782</v>
      </c>
      <c r="W9" s="5">
        <v>510113</v>
      </c>
      <c r="X9" s="5">
        <f t="shared" si="1"/>
        <v>467781</v>
      </c>
      <c r="Y9" s="7">
        <f t="shared" si="2"/>
        <v>42332</v>
      </c>
      <c r="Z9" s="5">
        <v>23061</v>
      </c>
      <c r="AB9" s="6"/>
    </row>
    <row r="10" spans="1:28" s="9" customFormat="1" ht="12.75">
      <c r="A10" s="24" t="s">
        <v>9</v>
      </c>
      <c r="B10" s="5">
        <v>1074591</v>
      </c>
      <c r="C10" s="5">
        <v>528362</v>
      </c>
      <c r="D10" s="5">
        <v>254057</v>
      </c>
      <c r="E10" s="7">
        <v>101452</v>
      </c>
      <c r="F10" s="5">
        <v>98720</v>
      </c>
      <c r="G10" s="5">
        <v>128117</v>
      </c>
      <c r="H10" s="5">
        <v>76405</v>
      </c>
      <c r="I10" s="5" t="s">
        <v>5</v>
      </c>
      <c r="J10" s="5" t="s">
        <v>5</v>
      </c>
      <c r="K10" s="5" t="s">
        <v>5</v>
      </c>
      <c r="L10" s="5">
        <v>31941</v>
      </c>
      <c r="M10" s="5">
        <v>45041</v>
      </c>
      <c r="N10" s="5" t="s">
        <v>5</v>
      </c>
      <c r="O10" s="5" t="s">
        <v>5</v>
      </c>
      <c r="P10" s="5">
        <v>45641</v>
      </c>
      <c r="Q10" s="5">
        <v>2081</v>
      </c>
      <c r="R10" s="5">
        <v>91171</v>
      </c>
      <c r="S10" s="5" t="s">
        <v>5</v>
      </c>
      <c r="T10" s="5">
        <f t="shared" si="0"/>
        <v>2477579</v>
      </c>
      <c r="U10" s="17"/>
      <c r="V10" s="5">
        <v>2870897</v>
      </c>
      <c r="W10" s="5">
        <v>2634299</v>
      </c>
      <c r="X10" s="5">
        <f t="shared" si="1"/>
        <v>2477579</v>
      </c>
      <c r="Y10" s="7">
        <f t="shared" si="2"/>
        <v>156720</v>
      </c>
      <c r="Z10" s="5">
        <v>73802</v>
      </c>
      <c r="AB10" s="6"/>
    </row>
    <row r="11" spans="1:28" s="9" customFormat="1" ht="12.75">
      <c r="A11" s="24" t="s">
        <v>10</v>
      </c>
      <c r="B11" s="5">
        <v>260317</v>
      </c>
      <c r="C11" s="5">
        <v>168454</v>
      </c>
      <c r="D11" s="5">
        <v>80740</v>
      </c>
      <c r="E11" s="7">
        <v>41291</v>
      </c>
      <c r="F11" s="5">
        <v>36786</v>
      </c>
      <c r="G11" s="5">
        <v>35869</v>
      </c>
      <c r="H11" s="5">
        <v>17291</v>
      </c>
      <c r="I11" s="5" t="s">
        <v>5</v>
      </c>
      <c r="J11" s="5" t="s">
        <v>5</v>
      </c>
      <c r="K11" s="5" t="s">
        <v>5</v>
      </c>
      <c r="L11" s="5">
        <v>8191</v>
      </c>
      <c r="M11" s="5">
        <v>13177</v>
      </c>
      <c r="N11" s="5" t="s">
        <v>5</v>
      </c>
      <c r="O11" s="5" t="s">
        <v>5</v>
      </c>
      <c r="P11" s="5" t="s">
        <v>5</v>
      </c>
      <c r="Q11" s="5">
        <v>47793</v>
      </c>
      <c r="R11" s="5" t="s">
        <v>5</v>
      </c>
      <c r="S11" s="5">
        <v>32751</v>
      </c>
      <c r="T11" s="5">
        <f t="shared" si="0"/>
        <v>742660</v>
      </c>
      <c r="U11" s="17"/>
      <c r="V11" s="5">
        <v>899333</v>
      </c>
      <c r="W11" s="5">
        <v>791368</v>
      </c>
      <c r="X11" s="5">
        <f t="shared" si="1"/>
        <v>742660</v>
      </c>
      <c r="Y11" s="7">
        <f t="shared" si="2"/>
        <v>48708</v>
      </c>
      <c r="Z11" s="5">
        <v>24733</v>
      </c>
      <c r="AB11" s="6"/>
    </row>
    <row r="12" spans="1:28" s="9" customFormat="1" ht="12.75">
      <c r="A12" s="24" t="s">
        <v>11</v>
      </c>
      <c r="B12" s="5">
        <v>311341</v>
      </c>
      <c r="C12" s="5">
        <v>396637</v>
      </c>
      <c r="D12" s="5">
        <v>112384</v>
      </c>
      <c r="E12" s="7">
        <v>59426</v>
      </c>
      <c r="F12" s="5" t="s">
        <v>5</v>
      </c>
      <c r="G12" s="5">
        <v>70795</v>
      </c>
      <c r="H12" s="5" t="s">
        <v>5</v>
      </c>
      <c r="I12" s="5" t="s">
        <v>5</v>
      </c>
      <c r="J12" s="5" t="s">
        <v>5</v>
      </c>
      <c r="K12" s="5">
        <v>72298</v>
      </c>
      <c r="L12" s="5">
        <v>14714</v>
      </c>
      <c r="M12" s="5">
        <v>27265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>
        <v>19118</v>
      </c>
      <c r="T12" s="5">
        <f t="shared" si="0"/>
        <v>1083978</v>
      </c>
      <c r="U12" s="17"/>
      <c r="V12" s="5">
        <v>1317561</v>
      </c>
      <c r="W12" s="5">
        <v>1176134</v>
      </c>
      <c r="X12" s="5">
        <f t="shared" si="1"/>
        <v>1083978</v>
      </c>
      <c r="Y12" s="7">
        <f t="shared" si="2"/>
        <v>92156</v>
      </c>
      <c r="Z12" s="5">
        <v>40088</v>
      </c>
      <c r="AB12" s="6"/>
    </row>
    <row r="13" spans="1:28" s="9" customFormat="1" ht="12.75">
      <c r="A13" s="24" t="s">
        <v>12</v>
      </c>
      <c r="B13" s="5">
        <v>592686</v>
      </c>
      <c r="C13" s="5">
        <v>1219906</v>
      </c>
      <c r="D13" s="5">
        <v>250842</v>
      </c>
      <c r="E13" s="7">
        <v>91685</v>
      </c>
      <c r="F13" s="5">
        <v>93841</v>
      </c>
      <c r="G13" s="5">
        <v>156978</v>
      </c>
      <c r="H13" s="5">
        <v>57367</v>
      </c>
      <c r="I13" s="5" t="s">
        <v>5</v>
      </c>
      <c r="J13" s="5" t="s">
        <v>5</v>
      </c>
      <c r="K13" s="5" t="s">
        <v>5</v>
      </c>
      <c r="L13" s="5">
        <v>20879</v>
      </c>
      <c r="M13" s="5">
        <v>32862</v>
      </c>
      <c r="N13" s="5" t="s">
        <v>5</v>
      </c>
      <c r="O13" s="5" t="s">
        <v>5</v>
      </c>
      <c r="P13" s="5">
        <v>28372</v>
      </c>
      <c r="Q13" s="5">
        <v>1117</v>
      </c>
      <c r="R13" s="5" t="s">
        <v>5</v>
      </c>
      <c r="S13" s="5">
        <v>2972</v>
      </c>
      <c r="T13" s="5">
        <f t="shared" si="0"/>
        <v>2549507</v>
      </c>
      <c r="U13" s="5"/>
      <c r="V13" s="5">
        <v>2811743</v>
      </c>
      <c r="W13" s="5">
        <v>2659929</v>
      </c>
      <c r="X13" s="5">
        <f t="shared" si="1"/>
        <v>2549507</v>
      </c>
      <c r="Y13" s="7">
        <f t="shared" si="2"/>
        <v>110422</v>
      </c>
      <c r="Z13" s="5">
        <v>59113</v>
      </c>
      <c r="AB13" s="6"/>
    </row>
    <row r="14" spans="1:28" s="9" customFormat="1" ht="12.75">
      <c r="A14" s="24" t="s">
        <v>13</v>
      </c>
      <c r="B14" s="5">
        <v>587321</v>
      </c>
      <c r="C14" s="5">
        <v>1044368</v>
      </c>
      <c r="D14" s="5">
        <v>251171</v>
      </c>
      <c r="E14" s="7">
        <v>95732</v>
      </c>
      <c r="F14" s="5">
        <v>48423</v>
      </c>
      <c r="G14" s="5" t="s">
        <v>5</v>
      </c>
      <c r="H14" s="5" t="s">
        <v>5</v>
      </c>
      <c r="I14" s="5" t="s">
        <v>5</v>
      </c>
      <c r="J14" s="5">
        <v>107803</v>
      </c>
      <c r="K14" s="5" t="s">
        <v>5</v>
      </c>
      <c r="L14" s="5">
        <v>24721</v>
      </c>
      <c r="M14" s="5">
        <v>30150</v>
      </c>
      <c r="N14" s="5" t="s">
        <v>5</v>
      </c>
      <c r="O14" s="5" t="s">
        <v>5</v>
      </c>
      <c r="P14" s="5">
        <v>32084</v>
      </c>
      <c r="Q14" s="5">
        <v>2637</v>
      </c>
      <c r="R14" s="5" t="s">
        <v>5</v>
      </c>
      <c r="S14" s="5" t="s">
        <v>5</v>
      </c>
      <c r="T14" s="5">
        <f t="shared" si="0"/>
        <v>2224410</v>
      </c>
      <c r="U14" s="5"/>
      <c r="V14" s="5">
        <v>2523557</v>
      </c>
      <c r="W14" s="5">
        <v>2355226</v>
      </c>
      <c r="X14" s="5">
        <f t="shared" si="1"/>
        <v>2224410</v>
      </c>
      <c r="Y14" s="7">
        <f t="shared" si="2"/>
        <v>130816</v>
      </c>
      <c r="Z14" s="5">
        <v>64891</v>
      </c>
      <c r="AB14" s="6"/>
    </row>
    <row r="15" spans="1:28" s="9" customFormat="1" ht="12.75">
      <c r="A15" s="24" t="s">
        <v>14</v>
      </c>
      <c r="B15" s="5">
        <v>132842</v>
      </c>
      <c r="C15" s="5">
        <v>229777</v>
      </c>
      <c r="D15" s="5">
        <v>64095</v>
      </c>
      <c r="E15" s="7">
        <v>29285</v>
      </c>
      <c r="F15" s="5">
        <v>8085</v>
      </c>
      <c r="G15" s="5">
        <v>15965</v>
      </c>
      <c r="H15" s="5">
        <v>5226</v>
      </c>
      <c r="I15" s="5" t="s">
        <v>5</v>
      </c>
      <c r="J15" s="5" t="s">
        <v>5</v>
      </c>
      <c r="K15" s="5" t="s">
        <v>5</v>
      </c>
      <c r="L15" s="5">
        <v>4714</v>
      </c>
      <c r="M15" s="5">
        <v>4911</v>
      </c>
      <c r="N15" s="5" t="s">
        <v>5</v>
      </c>
      <c r="O15" s="5" t="s">
        <v>5</v>
      </c>
      <c r="P15" s="5">
        <v>9127</v>
      </c>
      <c r="Q15" s="5" t="s">
        <v>5</v>
      </c>
      <c r="R15" s="5" t="s">
        <v>5</v>
      </c>
      <c r="S15" s="5" t="s">
        <v>5</v>
      </c>
      <c r="T15" s="5">
        <f t="shared" si="0"/>
        <v>504027</v>
      </c>
      <c r="U15" s="5"/>
      <c r="V15" s="5">
        <v>573837</v>
      </c>
      <c r="W15" s="5">
        <v>530286</v>
      </c>
      <c r="X15" s="5">
        <f t="shared" si="1"/>
        <v>504027</v>
      </c>
      <c r="Y15" s="7">
        <f t="shared" si="2"/>
        <v>26259</v>
      </c>
      <c r="Z15" s="5">
        <v>11654</v>
      </c>
      <c r="AA15" s="8"/>
      <c r="AB15" s="6"/>
    </row>
    <row r="16" spans="1:28" s="9" customFormat="1" ht="12.75">
      <c r="A16" s="24" t="s">
        <v>15</v>
      </c>
      <c r="B16" s="5">
        <v>292894</v>
      </c>
      <c r="C16" s="5">
        <v>325516</v>
      </c>
      <c r="D16" s="5">
        <v>83131</v>
      </c>
      <c r="E16" s="7">
        <v>43848</v>
      </c>
      <c r="F16" s="5">
        <v>25023</v>
      </c>
      <c r="G16" s="5">
        <v>38185</v>
      </c>
      <c r="H16" s="5">
        <v>13643</v>
      </c>
      <c r="I16" s="5" t="s">
        <v>5</v>
      </c>
      <c r="J16" s="5" t="s">
        <v>5</v>
      </c>
      <c r="K16" s="5" t="s">
        <v>5</v>
      </c>
      <c r="L16" s="5">
        <v>7028</v>
      </c>
      <c r="M16" s="5">
        <v>9715</v>
      </c>
      <c r="N16" s="5" t="s">
        <v>5</v>
      </c>
      <c r="O16" s="5" t="s">
        <v>5</v>
      </c>
      <c r="P16" s="5">
        <v>12302</v>
      </c>
      <c r="Q16" s="5">
        <v>801</v>
      </c>
      <c r="R16" s="5" t="s">
        <v>5</v>
      </c>
      <c r="S16" s="5" t="s">
        <v>5</v>
      </c>
      <c r="T16" s="5">
        <f t="shared" si="0"/>
        <v>852086</v>
      </c>
      <c r="U16" s="5"/>
      <c r="V16" s="5">
        <v>993757</v>
      </c>
      <c r="W16" s="5">
        <v>910972</v>
      </c>
      <c r="X16" s="5">
        <f t="shared" si="1"/>
        <v>852086</v>
      </c>
      <c r="Y16" s="7">
        <f t="shared" si="2"/>
        <v>58886</v>
      </c>
      <c r="Z16" s="5">
        <v>28127</v>
      </c>
      <c r="AB16" s="6"/>
    </row>
    <row r="17" spans="1:28" s="9" customFormat="1" ht="12.75">
      <c r="A17" s="24" t="s">
        <v>16</v>
      </c>
      <c r="B17" s="5">
        <v>848857</v>
      </c>
      <c r="C17" s="5">
        <v>843680</v>
      </c>
      <c r="D17" s="5">
        <v>274687</v>
      </c>
      <c r="E17" s="7">
        <v>299852</v>
      </c>
      <c r="F17" s="5">
        <v>126001</v>
      </c>
      <c r="G17" s="5">
        <v>130777</v>
      </c>
      <c r="H17" s="5">
        <v>86152</v>
      </c>
      <c r="I17" s="5" t="s">
        <v>5</v>
      </c>
      <c r="J17" s="5" t="s">
        <v>5</v>
      </c>
      <c r="K17" s="5" t="s">
        <v>5</v>
      </c>
      <c r="L17" s="5">
        <v>26825</v>
      </c>
      <c r="M17" s="5">
        <v>75754</v>
      </c>
      <c r="N17" s="5" t="s">
        <v>5</v>
      </c>
      <c r="O17" s="5" t="s">
        <v>5</v>
      </c>
      <c r="P17" s="5">
        <v>55679</v>
      </c>
      <c r="Q17" s="5" t="s">
        <v>5</v>
      </c>
      <c r="R17" s="5" t="s">
        <v>5</v>
      </c>
      <c r="S17" s="5">
        <v>14326</v>
      </c>
      <c r="T17" s="5">
        <f t="shared" si="0"/>
        <v>2782590</v>
      </c>
      <c r="U17" s="5"/>
      <c r="V17" s="5">
        <v>3331461</v>
      </c>
      <c r="W17" s="5">
        <v>2974839</v>
      </c>
      <c r="X17" s="5">
        <f t="shared" si="1"/>
        <v>2782590</v>
      </c>
      <c r="Y17" s="7">
        <f t="shared" si="2"/>
        <v>192249</v>
      </c>
      <c r="Z17" s="5">
        <v>70222</v>
      </c>
      <c r="AB17" s="6"/>
    </row>
    <row r="18" spans="1:28" s="9" customFormat="1" ht="12.75">
      <c r="A18" s="24" t="s">
        <v>17</v>
      </c>
      <c r="B18" s="5">
        <v>292939</v>
      </c>
      <c r="C18" s="5">
        <v>209696</v>
      </c>
      <c r="D18" s="5">
        <v>75069</v>
      </c>
      <c r="E18" s="7">
        <v>49636</v>
      </c>
      <c r="F18" s="5">
        <v>17483</v>
      </c>
      <c r="G18" s="5" t="s">
        <v>5</v>
      </c>
      <c r="H18" s="5" t="s">
        <v>5</v>
      </c>
      <c r="I18" s="5" t="s">
        <v>5</v>
      </c>
      <c r="J18" s="5">
        <v>19701</v>
      </c>
      <c r="K18" s="5" t="s">
        <v>5</v>
      </c>
      <c r="L18" s="5" t="s">
        <v>5</v>
      </c>
      <c r="M18" s="5">
        <v>9364</v>
      </c>
      <c r="N18" s="5" t="s">
        <v>5</v>
      </c>
      <c r="O18" s="5" t="s">
        <v>5</v>
      </c>
      <c r="P18" s="5">
        <v>12823</v>
      </c>
      <c r="Q18" s="5" t="s">
        <v>5</v>
      </c>
      <c r="R18" s="5" t="s">
        <v>5</v>
      </c>
      <c r="S18" s="5">
        <v>856</v>
      </c>
      <c r="T18" s="5">
        <f t="shared" si="0"/>
        <v>687567</v>
      </c>
      <c r="U18" s="5"/>
      <c r="V18" s="5">
        <v>896671</v>
      </c>
      <c r="W18" s="5">
        <v>739700</v>
      </c>
      <c r="X18" s="5">
        <f t="shared" si="1"/>
        <v>687567</v>
      </c>
      <c r="Y18" s="7">
        <f t="shared" si="2"/>
        <v>52133</v>
      </c>
      <c r="Z18" s="5">
        <v>23097</v>
      </c>
      <c r="AB18" s="6"/>
    </row>
    <row r="19" spans="1:28" s="9" customFormat="1" ht="12.75">
      <c r="A19" s="25" t="s">
        <v>18</v>
      </c>
      <c r="B19" s="5">
        <v>94873</v>
      </c>
      <c r="C19" s="5" t="s">
        <v>5</v>
      </c>
      <c r="D19" s="5" t="s">
        <v>5</v>
      </c>
      <c r="E19" s="7">
        <v>12265</v>
      </c>
      <c r="F19" s="5">
        <v>7759</v>
      </c>
      <c r="G19" s="5">
        <v>5537</v>
      </c>
      <c r="H19" s="5">
        <v>5379</v>
      </c>
      <c r="I19" s="5" t="s">
        <v>5</v>
      </c>
      <c r="J19" s="5" t="s">
        <v>5</v>
      </c>
      <c r="K19" s="5" t="s">
        <v>5</v>
      </c>
      <c r="L19" s="5">
        <v>6733</v>
      </c>
      <c r="M19" s="5">
        <v>3642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>
        <v>33525</v>
      </c>
      <c r="T19" s="5">
        <f t="shared" si="0"/>
        <v>169713</v>
      </c>
      <c r="U19" s="5"/>
      <c r="V19" s="5">
        <v>254288</v>
      </c>
      <c r="W19" s="5">
        <v>191860</v>
      </c>
      <c r="X19" s="5">
        <f t="shared" si="1"/>
        <v>169713</v>
      </c>
      <c r="Y19" s="7">
        <f t="shared" si="2"/>
        <v>22147</v>
      </c>
      <c r="Z19" s="5">
        <v>12018</v>
      </c>
      <c r="AB19" s="6"/>
    </row>
    <row r="20" spans="1:28" s="9" customFormat="1" ht="12.75">
      <c r="A20" s="24" t="s">
        <v>19</v>
      </c>
      <c r="B20" s="5">
        <v>837865</v>
      </c>
      <c r="C20" s="5">
        <v>653225</v>
      </c>
      <c r="D20" s="5">
        <v>314253</v>
      </c>
      <c r="E20" s="7">
        <v>360251</v>
      </c>
      <c r="F20" s="7">
        <v>131849</v>
      </c>
      <c r="G20" s="5">
        <v>96717</v>
      </c>
      <c r="H20" s="5">
        <v>62185</v>
      </c>
      <c r="I20" s="5" t="s">
        <v>5</v>
      </c>
      <c r="J20" s="5" t="s">
        <v>5</v>
      </c>
      <c r="K20" s="5" t="s">
        <v>5</v>
      </c>
      <c r="L20" s="5">
        <v>25022</v>
      </c>
      <c r="M20" s="5">
        <v>41284</v>
      </c>
      <c r="N20" s="5" t="s">
        <v>5</v>
      </c>
      <c r="O20" s="5" t="s">
        <v>5</v>
      </c>
      <c r="P20" s="5">
        <v>29293</v>
      </c>
      <c r="Q20" s="5" t="s">
        <v>5</v>
      </c>
      <c r="R20" s="5" t="s">
        <v>5</v>
      </c>
      <c r="S20" s="5">
        <v>6606</v>
      </c>
      <c r="T20" s="5">
        <f t="shared" si="0"/>
        <v>2558550</v>
      </c>
      <c r="U20" s="5"/>
      <c r="V20" s="5">
        <v>3250665</v>
      </c>
      <c r="W20" s="5">
        <v>2769626</v>
      </c>
      <c r="X20" s="5">
        <f t="shared" si="1"/>
        <v>2558550</v>
      </c>
      <c r="Y20" s="7">
        <f t="shared" si="2"/>
        <v>211076</v>
      </c>
      <c r="Z20" s="5">
        <v>94599</v>
      </c>
      <c r="AB20" s="3"/>
    </row>
    <row r="21" spans="1:28" s="9" customFormat="1" ht="12.75">
      <c r="A21" s="24" t="s">
        <v>20</v>
      </c>
      <c r="B21" s="5">
        <v>642118</v>
      </c>
      <c r="C21" s="5">
        <v>512861</v>
      </c>
      <c r="D21" s="5">
        <v>267668</v>
      </c>
      <c r="E21" s="7">
        <v>236825</v>
      </c>
      <c r="F21" s="5">
        <v>107805</v>
      </c>
      <c r="G21" s="5">
        <v>62766</v>
      </c>
      <c r="H21" s="5">
        <v>32811</v>
      </c>
      <c r="I21" s="5" t="s">
        <v>5</v>
      </c>
      <c r="J21" s="5" t="s">
        <v>5</v>
      </c>
      <c r="K21" s="5" t="s">
        <v>5</v>
      </c>
      <c r="L21" s="5" t="s">
        <v>5</v>
      </c>
      <c r="M21" s="5">
        <v>20348</v>
      </c>
      <c r="N21" s="5" t="s">
        <v>5</v>
      </c>
      <c r="O21" s="5" t="s">
        <v>5</v>
      </c>
      <c r="P21" s="5">
        <v>38098</v>
      </c>
      <c r="Q21" s="5" t="s">
        <v>5</v>
      </c>
      <c r="R21" s="5" t="s">
        <v>5</v>
      </c>
      <c r="S21" s="5" t="s">
        <v>5</v>
      </c>
      <c r="T21" s="5">
        <f t="shared" si="0"/>
        <v>1921300</v>
      </c>
      <c r="U21" s="5"/>
      <c r="V21" s="5">
        <v>2358447</v>
      </c>
      <c r="W21" s="5">
        <v>2075658</v>
      </c>
      <c r="X21" s="5">
        <f t="shared" si="1"/>
        <v>1921300</v>
      </c>
      <c r="Y21" s="7">
        <f t="shared" si="2"/>
        <v>154358</v>
      </c>
      <c r="Z21" s="5">
        <v>65667</v>
      </c>
      <c r="AB21" s="3"/>
    </row>
    <row r="22" spans="1:28" s="9" customFormat="1" ht="12.75">
      <c r="A22" s="24" t="s">
        <v>21</v>
      </c>
      <c r="B22" s="5">
        <v>132169</v>
      </c>
      <c r="C22" s="5">
        <v>91133</v>
      </c>
      <c r="D22" s="5">
        <v>35189</v>
      </c>
      <c r="E22" s="7">
        <v>20184</v>
      </c>
      <c r="F22" s="5">
        <v>14498</v>
      </c>
      <c r="G22" s="5">
        <v>4487</v>
      </c>
      <c r="H22" s="5">
        <v>2782</v>
      </c>
      <c r="I22" s="5" t="s">
        <v>5</v>
      </c>
      <c r="J22" s="5" t="s">
        <v>5</v>
      </c>
      <c r="K22" s="5" t="s">
        <v>5</v>
      </c>
      <c r="L22" s="5" t="s">
        <v>5</v>
      </c>
      <c r="M22" s="5">
        <v>2513</v>
      </c>
      <c r="N22" s="5" t="s">
        <v>5</v>
      </c>
      <c r="O22" s="5" t="s">
        <v>5</v>
      </c>
      <c r="P22" s="5" t="s">
        <v>5</v>
      </c>
      <c r="Q22" s="5" t="s">
        <v>5</v>
      </c>
      <c r="R22" s="5" t="s">
        <v>5</v>
      </c>
      <c r="S22" s="5">
        <v>1360</v>
      </c>
      <c r="T22" s="5">
        <f t="shared" si="0"/>
        <v>304315</v>
      </c>
      <c r="U22" s="5"/>
      <c r="V22" s="5">
        <v>389449</v>
      </c>
      <c r="W22" s="5">
        <v>334198</v>
      </c>
      <c r="X22" s="5">
        <f t="shared" si="1"/>
        <v>304315</v>
      </c>
      <c r="Y22" s="7">
        <f t="shared" si="2"/>
        <v>29883</v>
      </c>
      <c r="Z22" s="5">
        <v>10363</v>
      </c>
      <c r="AB22" s="3"/>
    </row>
    <row r="23" spans="1:28" s="9" customFormat="1" ht="12.75">
      <c r="A23" s="24" t="s">
        <v>22</v>
      </c>
      <c r="B23" s="5">
        <v>322724</v>
      </c>
      <c r="C23" s="5">
        <v>275129</v>
      </c>
      <c r="D23" s="5">
        <v>153391</v>
      </c>
      <c r="E23" s="7">
        <v>99620</v>
      </c>
      <c r="F23" s="5" t="s">
        <v>5</v>
      </c>
      <c r="G23" s="5" t="s">
        <v>5</v>
      </c>
      <c r="H23" s="5" t="s">
        <v>5</v>
      </c>
      <c r="I23" s="5">
        <v>47608</v>
      </c>
      <c r="J23" s="5" t="s">
        <v>5</v>
      </c>
      <c r="K23" s="5" t="s">
        <v>5</v>
      </c>
      <c r="L23" s="5">
        <v>6867</v>
      </c>
      <c r="M23" s="5">
        <v>8999</v>
      </c>
      <c r="N23" s="5" t="s">
        <v>5</v>
      </c>
      <c r="O23" s="5" t="s">
        <v>5</v>
      </c>
      <c r="P23" s="5">
        <v>18186</v>
      </c>
      <c r="Q23" s="5" t="s">
        <v>5</v>
      </c>
      <c r="R23" s="5" t="s">
        <v>5</v>
      </c>
      <c r="S23" s="5" t="s">
        <v>5</v>
      </c>
      <c r="T23" s="5">
        <f t="shared" si="0"/>
        <v>932524</v>
      </c>
      <c r="U23" s="5"/>
      <c r="V23" s="5">
        <v>1318951</v>
      </c>
      <c r="W23" s="5">
        <v>1026565</v>
      </c>
      <c r="X23" s="5">
        <f t="shared" si="1"/>
        <v>932524</v>
      </c>
      <c r="Y23" s="7">
        <f t="shared" si="2"/>
        <v>94041</v>
      </c>
      <c r="Z23" s="5">
        <v>47921</v>
      </c>
      <c r="AB23" s="3"/>
    </row>
    <row r="24" spans="1:28" s="9" customFormat="1" ht="12.75">
      <c r="A24" s="24" t="s">
        <v>23</v>
      </c>
      <c r="B24" s="5">
        <v>772903</v>
      </c>
      <c r="C24" s="5">
        <v>531611</v>
      </c>
      <c r="D24" s="5">
        <v>313699</v>
      </c>
      <c r="E24" s="7">
        <v>281621</v>
      </c>
      <c r="F24" s="5">
        <v>127403</v>
      </c>
      <c r="G24" s="5">
        <v>128791</v>
      </c>
      <c r="H24" s="5">
        <v>85251</v>
      </c>
      <c r="I24" s="5" t="s">
        <v>5</v>
      </c>
      <c r="J24" s="5" t="s">
        <v>5</v>
      </c>
      <c r="K24" s="5" t="s">
        <v>5</v>
      </c>
      <c r="L24" s="5">
        <v>20020</v>
      </c>
      <c r="M24" s="5">
        <v>27482</v>
      </c>
      <c r="N24" s="5" t="s">
        <v>5</v>
      </c>
      <c r="O24" s="5" t="s">
        <v>5</v>
      </c>
      <c r="P24" s="5">
        <v>34747</v>
      </c>
      <c r="Q24" s="5">
        <v>6685</v>
      </c>
      <c r="R24" s="5" t="s">
        <v>5</v>
      </c>
      <c r="S24" s="5">
        <v>8243</v>
      </c>
      <c r="T24" s="5">
        <f t="shared" si="0"/>
        <v>2338456</v>
      </c>
      <c r="U24" s="5"/>
      <c r="V24" s="5">
        <v>3221037</v>
      </c>
      <c r="W24" s="5">
        <v>2591041</v>
      </c>
      <c r="X24" s="5">
        <f t="shared" si="1"/>
        <v>2338456</v>
      </c>
      <c r="Y24" s="7">
        <f t="shared" si="2"/>
        <v>252585</v>
      </c>
      <c r="Z24" s="5">
        <v>101061</v>
      </c>
      <c r="AB24" s="3"/>
    </row>
    <row r="25" spans="1:28" s="9" customFormat="1" ht="12.75">
      <c r="A25" s="24" t="s">
        <v>24</v>
      </c>
      <c r="B25" s="5">
        <v>261147</v>
      </c>
      <c r="C25" s="5">
        <v>241571</v>
      </c>
      <c r="D25" s="5">
        <v>87410</v>
      </c>
      <c r="E25" s="7">
        <v>57525</v>
      </c>
      <c r="F25" s="5" t="s">
        <v>5</v>
      </c>
      <c r="G25" s="5" t="s">
        <v>5</v>
      </c>
      <c r="H25" s="5" t="s">
        <v>5</v>
      </c>
      <c r="I25" s="5">
        <v>49270</v>
      </c>
      <c r="J25" s="5" t="s">
        <v>5</v>
      </c>
      <c r="K25" s="5" t="s">
        <v>5</v>
      </c>
      <c r="L25" s="5" t="s">
        <v>5</v>
      </c>
      <c r="M25" s="5">
        <v>11822</v>
      </c>
      <c r="N25" s="5" t="s">
        <v>5</v>
      </c>
      <c r="O25" s="5">
        <v>76797</v>
      </c>
      <c r="P25" s="5" t="s">
        <v>5</v>
      </c>
      <c r="Q25" s="5" t="s">
        <v>5</v>
      </c>
      <c r="R25" s="5" t="s">
        <v>5</v>
      </c>
      <c r="S25" s="5">
        <v>5678</v>
      </c>
      <c r="T25" s="5">
        <f t="shared" si="0"/>
        <v>791220</v>
      </c>
      <c r="U25" s="5"/>
      <c r="V25" s="5">
        <v>971545</v>
      </c>
      <c r="W25" s="5">
        <v>840830</v>
      </c>
      <c r="X25" s="5">
        <f t="shared" si="1"/>
        <v>791220</v>
      </c>
      <c r="Y25" s="7">
        <f t="shared" si="2"/>
        <v>49610</v>
      </c>
      <c r="Z25" s="5">
        <v>22244</v>
      </c>
      <c r="AB25" s="3"/>
    </row>
    <row r="26" spans="1:28" s="9" customFormat="1" ht="12.75">
      <c r="A26" s="27" t="s">
        <v>2</v>
      </c>
      <c r="B26" s="19">
        <f aca="true" t="shared" si="3" ref="B26:I26">SUM(B6:B25)</f>
        <v>10077204</v>
      </c>
      <c r="C26" s="19">
        <f t="shared" si="3"/>
        <v>9577071</v>
      </c>
      <c r="D26" s="19">
        <f t="shared" si="3"/>
        <v>3539593</v>
      </c>
      <c r="E26" s="18">
        <f t="shared" si="3"/>
        <v>2283524</v>
      </c>
      <c r="F26" s="18">
        <f t="shared" si="3"/>
        <v>1184936</v>
      </c>
      <c r="G26" s="19">
        <f t="shared" si="3"/>
        <v>1452279</v>
      </c>
      <c r="H26" s="19">
        <f t="shared" si="3"/>
        <v>834771</v>
      </c>
      <c r="I26" s="19">
        <f t="shared" si="3"/>
        <v>100218</v>
      </c>
      <c r="J26" s="19">
        <f aca="true" t="shared" si="4" ref="J26:S26">SUM(J6:J25)</f>
        <v>127504</v>
      </c>
      <c r="K26" s="19">
        <f t="shared" si="4"/>
        <v>72298</v>
      </c>
      <c r="L26" s="19">
        <f t="shared" si="4"/>
        <v>327750</v>
      </c>
      <c r="M26" s="19">
        <f t="shared" si="4"/>
        <v>548229</v>
      </c>
      <c r="N26" s="19">
        <f t="shared" si="4"/>
        <v>157444</v>
      </c>
      <c r="O26" s="19">
        <f t="shared" si="4"/>
        <v>76797</v>
      </c>
      <c r="P26" s="19">
        <f t="shared" si="4"/>
        <v>370756</v>
      </c>
      <c r="Q26" s="19">
        <f t="shared" si="4"/>
        <v>85542</v>
      </c>
      <c r="R26" s="19">
        <f t="shared" si="4"/>
        <v>91171</v>
      </c>
      <c r="S26" s="19">
        <f t="shared" si="4"/>
        <v>181924</v>
      </c>
      <c r="T26" s="19">
        <f>SUM(B26:S26)</f>
        <v>31089011</v>
      </c>
      <c r="U26" s="17"/>
      <c r="V26" s="18">
        <f>SUM(V6:V25)</f>
        <v>37603817</v>
      </c>
      <c r="W26" s="18">
        <f>SUM(W6:W25)</f>
        <v>33402139</v>
      </c>
      <c r="X26" s="18">
        <f>SUM(X6:X25)</f>
        <v>31089011</v>
      </c>
      <c r="Y26" s="18">
        <f>SUM(Y6:Y25)</f>
        <v>2313128</v>
      </c>
      <c r="Z26" s="19">
        <f>SUM(Z6:Z25)</f>
        <v>1049064</v>
      </c>
      <c r="AB26" s="3"/>
    </row>
    <row r="27" spans="1:26" ht="12.75">
      <c r="A27" s="3" t="s">
        <v>53</v>
      </c>
      <c r="U27" s="15"/>
      <c r="W27" s="10"/>
      <c r="X27" s="10"/>
      <c r="Y27" s="10"/>
      <c r="Z27" s="10"/>
    </row>
    <row r="28" spans="1:26" ht="12.75">
      <c r="A28" s="23" t="s">
        <v>54</v>
      </c>
      <c r="U28" s="15"/>
      <c r="W28" s="10"/>
      <c r="X28" s="10"/>
      <c r="Y28" s="10"/>
      <c r="Z28" s="10"/>
    </row>
    <row r="29" spans="1:21" ht="12.75">
      <c r="A29" s="3" t="s">
        <v>55</v>
      </c>
      <c r="U29" s="15"/>
    </row>
    <row r="30" ht="12.75">
      <c r="U30" s="15"/>
    </row>
    <row r="31" ht="12.75">
      <c r="U31" s="15"/>
    </row>
    <row r="32" ht="12.75">
      <c r="U32" s="15"/>
    </row>
    <row r="33" spans="1:21" ht="12.75">
      <c r="A33" s="3" t="s">
        <v>25</v>
      </c>
      <c r="U33" s="15"/>
    </row>
    <row r="34" spans="1:25" ht="51">
      <c r="A34" s="14" t="s">
        <v>31</v>
      </c>
      <c r="B34" s="1" t="s">
        <v>32</v>
      </c>
      <c r="C34" s="1" t="s">
        <v>33</v>
      </c>
      <c r="D34" s="1" t="s">
        <v>34</v>
      </c>
      <c r="E34" s="1" t="s">
        <v>35</v>
      </c>
      <c r="F34" s="1" t="s">
        <v>36</v>
      </c>
      <c r="G34" s="1" t="s">
        <v>37</v>
      </c>
      <c r="H34" s="1" t="s">
        <v>38</v>
      </c>
      <c r="I34" s="1" t="s">
        <v>39</v>
      </c>
      <c r="J34" s="1" t="s">
        <v>40</v>
      </c>
      <c r="K34" s="1" t="s">
        <v>41</v>
      </c>
      <c r="L34" s="1" t="s">
        <v>42</v>
      </c>
      <c r="M34" s="1" t="s">
        <v>43</v>
      </c>
      <c r="N34" s="1" t="s">
        <v>44</v>
      </c>
      <c r="O34" s="1" t="s">
        <v>0</v>
      </c>
      <c r="P34" s="1" t="s">
        <v>45</v>
      </c>
      <c r="Q34" s="1" t="s">
        <v>1</v>
      </c>
      <c r="R34" s="1" t="s">
        <v>46</v>
      </c>
      <c r="S34" s="1" t="s">
        <v>57</v>
      </c>
      <c r="T34" s="1" t="s">
        <v>47</v>
      </c>
      <c r="U34" s="15"/>
      <c r="V34" s="1" t="s">
        <v>26</v>
      </c>
      <c r="W34" s="1" t="s">
        <v>27</v>
      </c>
      <c r="X34" s="1" t="s">
        <v>28</v>
      </c>
      <c r="Y34" s="1" t="s">
        <v>29</v>
      </c>
    </row>
    <row r="35" spans="1:25" ht="12.75">
      <c r="A35" s="24" t="s">
        <v>4</v>
      </c>
      <c r="B35" s="11">
        <f aca="true" t="shared" si="5" ref="B35:H35">B6/$T6*100</f>
        <v>28.208731829828253</v>
      </c>
      <c r="C35" s="11">
        <f t="shared" si="5"/>
        <v>30.762322737766052</v>
      </c>
      <c r="D35" s="11">
        <f t="shared" si="5"/>
        <v>10.482801148216303</v>
      </c>
      <c r="E35" s="11">
        <f t="shared" si="5"/>
        <v>5.082593907272362</v>
      </c>
      <c r="F35" s="11">
        <f t="shared" si="5"/>
        <v>5.374955849092687</v>
      </c>
      <c r="G35" s="11">
        <f t="shared" si="5"/>
        <v>8.022839435102556</v>
      </c>
      <c r="H35" s="11">
        <f t="shared" si="5"/>
        <v>7.241841595325956</v>
      </c>
      <c r="I35" s="11" t="s">
        <v>5</v>
      </c>
      <c r="J35" s="11" t="s">
        <v>5</v>
      </c>
      <c r="K35" s="11" t="s">
        <v>5</v>
      </c>
      <c r="L35" s="11">
        <f>L6/$T6*100</f>
        <v>1.494047189270305</v>
      </c>
      <c r="M35" s="11">
        <f>M6/$T6*100</f>
        <v>2.76797405390216</v>
      </c>
      <c r="N35" s="11" t="s">
        <v>5</v>
      </c>
      <c r="O35" s="11" t="s">
        <v>5</v>
      </c>
      <c r="P35" s="11" t="s">
        <v>5</v>
      </c>
      <c r="Q35" s="11">
        <f>Q6/$T6*100</f>
        <v>0.5618922542233635</v>
      </c>
      <c r="R35" s="11" t="s">
        <v>5</v>
      </c>
      <c r="S35" s="11" t="s">
        <v>5</v>
      </c>
      <c r="T35" s="11">
        <f aca="true" t="shared" si="6" ref="S35:T50">T6/$T6*100</f>
        <v>100</v>
      </c>
      <c r="U35" s="11"/>
      <c r="V35" s="11">
        <f aca="true" t="shared" si="7" ref="V35:Y50">W6/V6*100</f>
        <v>90.57998510654251</v>
      </c>
      <c r="W35" s="11">
        <f t="shared" si="7"/>
        <v>91.42601149036065</v>
      </c>
      <c r="X35" s="11">
        <f>Y6/W6*100</f>
        <v>8.573988509639351</v>
      </c>
      <c r="Y35" s="11">
        <f t="shared" si="7"/>
        <v>41.81648688240778</v>
      </c>
    </row>
    <row r="36" spans="1:25" ht="12.75">
      <c r="A36" s="25" t="s">
        <v>6</v>
      </c>
      <c r="B36" s="11">
        <f aca="true" t="shared" si="8" ref="B36:Q51">B7/$T7*100</f>
        <v>18.079050620698528</v>
      </c>
      <c r="C36" s="11">
        <f t="shared" si="8"/>
        <v>24.306940245706567</v>
      </c>
      <c r="D36" s="11">
        <f t="shared" si="8"/>
        <v>6.340451534058017</v>
      </c>
      <c r="E36" s="11">
        <f t="shared" si="8"/>
        <v>3.214446517012928</v>
      </c>
      <c r="F36" s="11" t="s">
        <v>5</v>
      </c>
      <c r="G36" s="11" t="s">
        <v>5</v>
      </c>
      <c r="H36" s="11" t="s">
        <v>5</v>
      </c>
      <c r="I36" s="11">
        <f t="shared" si="8"/>
        <v>5.370811088956069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>
        <f t="shared" si="6"/>
        <v>42.68829999356789</v>
      </c>
      <c r="T36" s="11">
        <f t="shared" si="6"/>
        <v>100</v>
      </c>
      <c r="U36" s="11"/>
      <c r="V36" s="11">
        <f t="shared" si="7"/>
        <v>89.15115866335378</v>
      </c>
      <c r="W36" s="11">
        <f t="shared" si="7"/>
        <v>88.42817734550522</v>
      </c>
      <c r="X36" s="11">
        <f aca="true" t="shared" si="9" ref="X36:X51">Y7/W7*100</f>
        <v>11.571822654494781</v>
      </c>
      <c r="Y36" s="11">
        <f t="shared" si="7"/>
        <v>67.25239616613419</v>
      </c>
    </row>
    <row r="37" spans="1:25" ht="12.75">
      <c r="A37" s="24" t="s">
        <v>7</v>
      </c>
      <c r="B37" s="11">
        <f t="shared" si="8"/>
        <v>34.41469961044653</v>
      </c>
      <c r="C37" s="11">
        <f t="shared" si="8"/>
        <v>28.52108562789025</v>
      </c>
      <c r="D37" s="11">
        <f t="shared" si="8"/>
        <v>12.127749897809931</v>
      </c>
      <c r="E37" s="11">
        <f t="shared" si="8"/>
        <v>5.036458461583922</v>
      </c>
      <c r="F37" s="11">
        <f t="shared" si="8"/>
        <v>3.7856520218859115</v>
      </c>
      <c r="G37" s="11">
        <f t="shared" si="8"/>
        <v>6.881966777146853</v>
      </c>
      <c r="H37" s="11">
        <f t="shared" si="8"/>
        <v>3.882414936001931</v>
      </c>
      <c r="I37" s="11" t="s">
        <v>5</v>
      </c>
      <c r="J37" s="11" t="s">
        <v>5</v>
      </c>
      <c r="K37" s="11" t="s">
        <v>5</v>
      </c>
      <c r="L37" s="11">
        <f t="shared" si="8"/>
        <v>1.808670642640099</v>
      </c>
      <c r="M37" s="11">
        <f t="shared" si="8"/>
        <v>2.0427573096679192</v>
      </c>
      <c r="N37" s="11" t="s">
        <v>5</v>
      </c>
      <c r="O37" s="11" t="s">
        <v>5</v>
      </c>
      <c r="P37" s="11">
        <f t="shared" si="8"/>
        <v>1.071720191280109</v>
      </c>
      <c r="Q37" s="11">
        <f t="shared" si="8"/>
        <v>0.17884985693390396</v>
      </c>
      <c r="R37" s="11" t="s">
        <v>5</v>
      </c>
      <c r="S37" s="11">
        <f t="shared" si="6"/>
        <v>0.2479746667126317</v>
      </c>
      <c r="T37" s="11">
        <f t="shared" si="6"/>
        <v>100</v>
      </c>
      <c r="U37" s="11"/>
      <c r="V37" s="11">
        <f t="shared" si="7"/>
        <v>92.02630116058917</v>
      </c>
      <c r="W37" s="11">
        <f t="shared" si="7"/>
        <v>93.71712679765302</v>
      </c>
      <c r="X37" s="11">
        <f t="shared" si="9"/>
        <v>6.2828732023469875</v>
      </c>
      <c r="Y37" s="11">
        <f t="shared" si="7"/>
        <v>50.08506674580764</v>
      </c>
    </row>
    <row r="38" spans="1:25" ht="12.75">
      <c r="A38" s="24" t="s">
        <v>8</v>
      </c>
      <c r="B38" s="11">
        <f t="shared" si="8"/>
        <v>29.628822034242518</v>
      </c>
      <c r="C38" s="11">
        <f t="shared" si="8"/>
        <v>11.544504800323228</v>
      </c>
      <c r="D38" s="11">
        <f t="shared" si="8"/>
        <v>7.188406540667534</v>
      </c>
      <c r="E38" s="11">
        <f t="shared" si="8"/>
        <v>3.2348470758752494</v>
      </c>
      <c r="F38" s="11">
        <f t="shared" si="8"/>
        <v>2.4304108118970205</v>
      </c>
      <c r="G38" s="11">
        <f t="shared" si="8"/>
        <v>4.784290084462601</v>
      </c>
      <c r="H38" s="11">
        <f t="shared" si="8"/>
        <v>1.633670456901841</v>
      </c>
      <c r="I38" s="11" t="s">
        <v>5</v>
      </c>
      <c r="J38" s="11" t="s">
        <v>5</v>
      </c>
      <c r="K38" s="11" t="s">
        <v>5</v>
      </c>
      <c r="L38" s="11" t="s">
        <v>5</v>
      </c>
      <c r="M38" s="11">
        <f t="shared" si="8"/>
        <v>1.9840480908801341</v>
      </c>
      <c r="N38" s="11">
        <f t="shared" si="8"/>
        <v>33.65763038686907</v>
      </c>
      <c r="O38" s="11" t="s">
        <v>5</v>
      </c>
      <c r="P38" s="11" t="s">
        <v>5</v>
      </c>
      <c r="Q38" s="11">
        <f t="shared" si="8"/>
        <v>0.20351403755176034</v>
      </c>
      <c r="R38" s="11" t="s">
        <v>5</v>
      </c>
      <c r="S38" s="11">
        <f t="shared" si="6"/>
        <v>3.709855680329043</v>
      </c>
      <c r="T38" s="11">
        <f t="shared" si="6"/>
        <v>100</v>
      </c>
      <c r="U38" s="11"/>
      <c r="V38" s="11">
        <f t="shared" si="7"/>
        <v>90.80266010658939</v>
      </c>
      <c r="W38" s="11">
        <f t="shared" si="7"/>
        <v>91.70144654223672</v>
      </c>
      <c r="X38" s="11">
        <f t="shared" si="9"/>
        <v>8.29855345776328</v>
      </c>
      <c r="Y38" s="11">
        <f t="shared" si="7"/>
        <v>54.4765189454786</v>
      </c>
    </row>
    <row r="39" spans="1:25" ht="12.75">
      <c r="A39" s="24" t="s">
        <v>9</v>
      </c>
      <c r="B39" s="11">
        <f t="shared" si="8"/>
        <v>43.37262303240381</v>
      </c>
      <c r="C39" s="11">
        <f t="shared" si="8"/>
        <v>21.325737746404858</v>
      </c>
      <c r="D39" s="11">
        <f t="shared" si="8"/>
        <v>10.25424416335463</v>
      </c>
      <c r="E39" s="11">
        <f t="shared" si="8"/>
        <v>4.094803838747422</v>
      </c>
      <c r="F39" s="11">
        <f t="shared" si="8"/>
        <v>3.984534902822473</v>
      </c>
      <c r="G39" s="11">
        <f t="shared" si="8"/>
        <v>5.1710560995229615</v>
      </c>
      <c r="H39" s="11">
        <f t="shared" si="8"/>
        <v>3.0838572654999097</v>
      </c>
      <c r="I39" s="11" t="s">
        <v>5</v>
      </c>
      <c r="J39" s="11" t="s">
        <v>5</v>
      </c>
      <c r="K39" s="11" t="s">
        <v>5</v>
      </c>
      <c r="L39" s="11">
        <f t="shared" si="8"/>
        <v>1.2892020799336772</v>
      </c>
      <c r="M39" s="11">
        <f t="shared" si="8"/>
        <v>1.8179440494127532</v>
      </c>
      <c r="N39" s="11" t="s">
        <v>5</v>
      </c>
      <c r="O39" s="11" t="s">
        <v>5</v>
      </c>
      <c r="P39" s="11">
        <f t="shared" si="8"/>
        <v>1.8421612388545432</v>
      </c>
      <c r="Q39" s="11">
        <f t="shared" si="8"/>
        <v>0.08399328538060744</v>
      </c>
      <c r="R39" s="11">
        <f>R10/$T10*100</f>
        <v>3.679842297662355</v>
      </c>
      <c r="S39" s="11" t="s">
        <v>5</v>
      </c>
      <c r="T39" s="11">
        <f t="shared" si="6"/>
        <v>100</v>
      </c>
      <c r="U39" s="11"/>
      <c r="V39" s="11">
        <f t="shared" si="7"/>
        <v>91.7587429991393</v>
      </c>
      <c r="W39" s="11">
        <f t="shared" si="7"/>
        <v>94.05078922324307</v>
      </c>
      <c r="X39" s="11">
        <f t="shared" si="9"/>
        <v>5.949210776756929</v>
      </c>
      <c r="Y39" s="11">
        <f t="shared" si="7"/>
        <v>47.09162838182746</v>
      </c>
    </row>
    <row r="40" spans="1:25" ht="12.75">
      <c r="A40" s="24" t="s">
        <v>10</v>
      </c>
      <c r="B40" s="11">
        <f t="shared" si="8"/>
        <v>35.05197533191501</v>
      </c>
      <c r="C40" s="11">
        <f t="shared" si="8"/>
        <v>22.682519591737808</v>
      </c>
      <c r="D40" s="11">
        <f t="shared" si="8"/>
        <v>10.87173134408747</v>
      </c>
      <c r="E40" s="11">
        <f t="shared" si="8"/>
        <v>5.55987935259742</v>
      </c>
      <c r="F40" s="11">
        <f t="shared" si="8"/>
        <v>4.953276061724073</v>
      </c>
      <c r="G40" s="11">
        <f t="shared" si="8"/>
        <v>4.82980098564619</v>
      </c>
      <c r="H40" s="11">
        <f t="shared" si="8"/>
        <v>2.3282524977782564</v>
      </c>
      <c r="I40" s="11" t="s">
        <v>5</v>
      </c>
      <c r="J40" s="11" t="s">
        <v>5</v>
      </c>
      <c r="K40" s="11" t="s">
        <v>5</v>
      </c>
      <c r="L40" s="11">
        <f t="shared" si="8"/>
        <v>1.1029273153259904</v>
      </c>
      <c r="M40" s="11">
        <f t="shared" si="8"/>
        <v>1.7742977944146716</v>
      </c>
      <c r="N40" s="11" t="s">
        <v>5</v>
      </c>
      <c r="O40" s="11" t="s">
        <v>5</v>
      </c>
      <c r="P40" s="11" t="s">
        <v>5</v>
      </c>
      <c r="Q40" s="11">
        <f t="shared" si="8"/>
        <v>6.435380928015512</v>
      </c>
      <c r="R40" s="11" t="s">
        <v>5</v>
      </c>
      <c r="S40" s="11">
        <f t="shared" si="6"/>
        <v>4.409958796757601</v>
      </c>
      <c r="T40" s="11">
        <f t="shared" si="6"/>
        <v>100</v>
      </c>
      <c r="U40" s="11"/>
      <c r="V40" s="11">
        <f t="shared" si="7"/>
        <v>87.99499184395546</v>
      </c>
      <c r="W40" s="11">
        <f t="shared" si="7"/>
        <v>93.84508850496861</v>
      </c>
      <c r="X40" s="11">
        <f t="shared" si="9"/>
        <v>6.154911495031389</v>
      </c>
      <c r="Y40" s="11">
        <f t="shared" si="7"/>
        <v>50.77810626591115</v>
      </c>
    </row>
    <row r="41" spans="1:25" ht="12.75">
      <c r="A41" s="24" t="s">
        <v>11</v>
      </c>
      <c r="B41" s="11">
        <f t="shared" si="8"/>
        <v>28.722077385334387</v>
      </c>
      <c r="C41" s="11">
        <f t="shared" si="8"/>
        <v>36.59087177046029</v>
      </c>
      <c r="D41" s="11">
        <f t="shared" si="8"/>
        <v>10.367738090625455</v>
      </c>
      <c r="E41" s="11">
        <f t="shared" si="8"/>
        <v>5.482214583690813</v>
      </c>
      <c r="F41" s="11" t="s">
        <v>5</v>
      </c>
      <c r="G41" s="11">
        <f t="shared" si="8"/>
        <v>6.531036607754031</v>
      </c>
      <c r="H41" s="11" t="s">
        <v>5</v>
      </c>
      <c r="I41" s="11" t="s">
        <v>5</v>
      </c>
      <c r="J41" s="11" t="s">
        <v>5</v>
      </c>
      <c r="K41" s="11">
        <f t="shared" si="8"/>
        <v>6.669692558336054</v>
      </c>
      <c r="L41" s="11">
        <f t="shared" si="8"/>
        <v>1.3574076226639287</v>
      </c>
      <c r="M41" s="11">
        <f t="shared" si="8"/>
        <v>2.515272450178878</v>
      </c>
      <c r="N41" s="11" t="s">
        <v>5</v>
      </c>
      <c r="O41" s="11" t="s">
        <v>5</v>
      </c>
      <c r="P41" s="11" t="s">
        <v>5</v>
      </c>
      <c r="Q41" s="11">
        <f t="shared" si="8"/>
        <v>0</v>
      </c>
      <c r="R41" s="11" t="s">
        <v>5</v>
      </c>
      <c r="S41" s="11">
        <f t="shared" si="6"/>
        <v>1.7636889309561632</v>
      </c>
      <c r="T41" s="11">
        <f t="shared" si="6"/>
        <v>100</v>
      </c>
      <c r="U41" s="11"/>
      <c r="V41" s="11">
        <f t="shared" si="7"/>
        <v>89.26599982847094</v>
      </c>
      <c r="W41" s="11">
        <f t="shared" si="7"/>
        <v>92.16449826295303</v>
      </c>
      <c r="X41" s="11">
        <f t="shared" si="9"/>
        <v>7.83550173704697</v>
      </c>
      <c r="Y41" s="11">
        <f t="shared" si="7"/>
        <v>43.50015191631581</v>
      </c>
    </row>
    <row r="42" spans="1:25" ht="12.75">
      <c r="A42" s="24" t="s">
        <v>12</v>
      </c>
      <c r="B42" s="11">
        <f t="shared" si="8"/>
        <v>23.24708267127723</v>
      </c>
      <c r="C42" s="11">
        <f t="shared" si="8"/>
        <v>47.84870172939317</v>
      </c>
      <c r="D42" s="11">
        <f t="shared" si="8"/>
        <v>9.83884335285214</v>
      </c>
      <c r="E42" s="11">
        <f t="shared" si="8"/>
        <v>3.5961854586004276</v>
      </c>
      <c r="F42" s="11">
        <f t="shared" si="8"/>
        <v>3.680750827512927</v>
      </c>
      <c r="G42" s="11">
        <f t="shared" si="8"/>
        <v>6.157190390142095</v>
      </c>
      <c r="H42" s="11">
        <f t="shared" si="8"/>
        <v>2.250121297960743</v>
      </c>
      <c r="I42" s="11" t="s">
        <v>5</v>
      </c>
      <c r="J42" s="11" t="s">
        <v>5</v>
      </c>
      <c r="K42" s="11" t="s">
        <v>5</v>
      </c>
      <c r="L42" s="11">
        <f t="shared" si="8"/>
        <v>0.8189426426363999</v>
      </c>
      <c r="M42" s="11">
        <f t="shared" si="8"/>
        <v>1.2889550803351393</v>
      </c>
      <c r="N42" s="11" t="s">
        <v>5</v>
      </c>
      <c r="O42" s="11" t="s">
        <v>5</v>
      </c>
      <c r="P42" s="11">
        <f t="shared" si="8"/>
        <v>1.1128426005498318</v>
      </c>
      <c r="Q42" s="11" t="s">
        <v>5</v>
      </c>
      <c r="R42" s="11" t="s">
        <v>5</v>
      </c>
      <c r="S42" s="11">
        <f t="shared" si="6"/>
        <v>0.1165715567754864</v>
      </c>
      <c r="T42" s="11">
        <f t="shared" si="6"/>
        <v>100</v>
      </c>
      <c r="U42" s="11"/>
      <c r="V42" s="11">
        <f t="shared" si="7"/>
        <v>94.60071564150778</v>
      </c>
      <c r="W42" s="11">
        <f t="shared" si="7"/>
        <v>95.84868618673656</v>
      </c>
      <c r="X42" s="11">
        <f t="shared" si="9"/>
        <v>4.151313813263437</v>
      </c>
      <c r="Y42" s="11">
        <f t="shared" si="7"/>
        <v>53.53371610729746</v>
      </c>
    </row>
    <row r="43" spans="1:25" ht="12.75">
      <c r="A43" s="24" t="s">
        <v>13</v>
      </c>
      <c r="B43" s="11">
        <f t="shared" si="8"/>
        <v>26.40345080268476</v>
      </c>
      <c r="C43" s="11">
        <f t="shared" si="8"/>
        <v>46.95033739283675</v>
      </c>
      <c r="D43" s="11">
        <f t="shared" si="8"/>
        <v>11.29157844102481</v>
      </c>
      <c r="E43" s="11">
        <f t="shared" si="8"/>
        <v>4.303703004392176</v>
      </c>
      <c r="F43" s="11">
        <f t="shared" si="8"/>
        <v>2.176891849973701</v>
      </c>
      <c r="G43" s="11" t="s">
        <v>5</v>
      </c>
      <c r="H43" s="11" t="s">
        <v>5</v>
      </c>
      <c r="I43" s="11" t="s">
        <v>5</v>
      </c>
      <c r="J43" s="11">
        <f t="shared" si="8"/>
        <v>4.846363754883318</v>
      </c>
      <c r="K43" s="11" t="s">
        <v>5</v>
      </c>
      <c r="L43" s="11">
        <f t="shared" si="8"/>
        <v>1.1113508750635</v>
      </c>
      <c r="M43" s="11">
        <f t="shared" si="8"/>
        <v>1.3554155933483485</v>
      </c>
      <c r="N43" s="11" t="s">
        <v>5</v>
      </c>
      <c r="O43" s="11" t="s">
        <v>5</v>
      </c>
      <c r="P43" s="11">
        <f t="shared" si="8"/>
        <v>1.4423599965833638</v>
      </c>
      <c r="Q43" s="11">
        <f t="shared" si="8"/>
        <v>0.11854828920927346</v>
      </c>
      <c r="R43" s="11" t="s">
        <v>5</v>
      </c>
      <c r="S43" s="11" t="s">
        <v>5</v>
      </c>
      <c r="T43" s="11">
        <f t="shared" si="6"/>
        <v>100</v>
      </c>
      <c r="U43" s="11"/>
      <c r="V43" s="11">
        <f t="shared" si="7"/>
        <v>93.32961371587803</v>
      </c>
      <c r="W43" s="11">
        <f t="shared" si="7"/>
        <v>94.44571348991562</v>
      </c>
      <c r="X43" s="11">
        <f t="shared" si="9"/>
        <v>5.554286510084382</v>
      </c>
      <c r="Y43" s="11">
        <f t="shared" si="7"/>
        <v>49.604788405088065</v>
      </c>
    </row>
    <row r="44" spans="1:25" ht="12.75">
      <c r="A44" s="24" t="s">
        <v>14</v>
      </c>
      <c r="B44" s="11">
        <f t="shared" si="8"/>
        <v>26.35612774712466</v>
      </c>
      <c r="C44" s="11">
        <f t="shared" si="8"/>
        <v>45.58823237644015</v>
      </c>
      <c r="D44" s="11">
        <f t="shared" si="8"/>
        <v>12.71658065936944</v>
      </c>
      <c r="E44" s="11">
        <f t="shared" si="8"/>
        <v>5.8102046120545126</v>
      </c>
      <c r="F44" s="11">
        <f t="shared" si="8"/>
        <v>1.6040807337702148</v>
      </c>
      <c r="G44" s="11">
        <f t="shared" si="8"/>
        <v>3.1674890432456992</v>
      </c>
      <c r="H44" s="11">
        <f t="shared" si="8"/>
        <v>1.0368492164110257</v>
      </c>
      <c r="I44" s="11" t="s">
        <v>5</v>
      </c>
      <c r="J44" s="11" t="s">
        <v>5</v>
      </c>
      <c r="K44" s="11" t="s">
        <v>5</v>
      </c>
      <c r="L44" s="11">
        <f t="shared" si="8"/>
        <v>0.9352673567090651</v>
      </c>
      <c r="M44" s="11">
        <f t="shared" si="8"/>
        <v>0.9743525644459523</v>
      </c>
      <c r="N44" s="11" t="s">
        <v>5</v>
      </c>
      <c r="O44" s="11" t="s">
        <v>5</v>
      </c>
      <c r="P44" s="11">
        <f t="shared" si="8"/>
        <v>1.8108156904292825</v>
      </c>
      <c r="Q44" s="11" t="s">
        <v>5</v>
      </c>
      <c r="R44" s="11" t="s">
        <v>5</v>
      </c>
      <c r="S44" s="11" t="s">
        <v>5</v>
      </c>
      <c r="T44" s="11">
        <f t="shared" si="6"/>
        <v>100</v>
      </c>
      <c r="U44" s="11"/>
      <c r="V44" s="11">
        <f t="shared" si="7"/>
        <v>92.41056258136021</v>
      </c>
      <c r="W44" s="11">
        <f t="shared" si="7"/>
        <v>95.04814383181906</v>
      </c>
      <c r="X44" s="11">
        <f t="shared" si="9"/>
        <v>4.951856168180944</v>
      </c>
      <c r="Y44" s="11">
        <f t="shared" si="7"/>
        <v>44.380974142198866</v>
      </c>
    </row>
    <row r="45" spans="1:25" ht="12.75">
      <c r="A45" s="24" t="s">
        <v>15</v>
      </c>
      <c r="B45" s="11">
        <f t="shared" si="8"/>
        <v>34.37376039507749</v>
      </c>
      <c r="C45" s="11">
        <f t="shared" si="8"/>
        <v>38.20224719101123</v>
      </c>
      <c r="D45" s="11">
        <f t="shared" si="8"/>
        <v>9.75617484620097</v>
      </c>
      <c r="E45" s="11">
        <f t="shared" si="8"/>
        <v>5.145959445408092</v>
      </c>
      <c r="F45" s="11">
        <f t="shared" si="8"/>
        <v>2.9366754060036193</v>
      </c>
      <c r="G45" s="11">
        <f t="shared" si="8"/>
        <v>4.481355168375023</v>
      </c>
      <c r="H45" s="11">
        <f t="shared" si="8"/>
        <v>1.6011294634579138</v>
      </c>
      <c r="I45" s="11" t="s">
        <v>5</v>
      </c>
      <c r="J45" s="11" t="s">
        <v>5</v>
      </c>
      <c r="K45" s="11" t="s">
        <v>5</v>
      </c>
      <c r="L45" s="11">
        <f t="shared" si="8"/>
        <v>0.8247993747110034</v>
      </c>
      <c r="M45" s="11">
        <f t="shared" si="8"/>
        <v>1.1401431310924015</v>
      </c>
      <c r="N45" s="11" t="s">
        <v>5</v>
      </c>
      <c r="O45" s="11" t="s">
        <v>5</v>
      </c>
      <c r="P45" s="11">
        <f t="shared" si="8"/>
        <v>1.4437509828820094</v>
      </c>
      <c r="Q45" s="11">
        <f t="shared" si="8"/>
        <v>0.09400459578023815</v>
      </c>
      <c r="R45" s="11" t="s">
        <v>5</v>
      </c>
      <c r="S45" s="11" t="s">
        <v>5</v>
      </c>
      <c r="T45" s="11">
        <f t="shared" si="6"/>
        <v>100</v>
      </c>
      <c r="U45" s="11"/>
      <c r="V45" s="11">
        <f t="shared" si="7"/>
        <v>91.66949264256755</v>
      </c>
      <c r="W45" s="11">
        <f t="shared" si="7"/>
        <v>93.53591548368117</v>
      </c>
      <c r="X45" s="11">
        <f t="shared" si="9"/>
        <v>6.464084516318833</v>
      </c>
      <c r="Y45" s="11">
        <f t="shared" si="7"/>
        <v>47.765173385864216</v>
      </c>
    </row>
    <row r="46" spans="1:25" ht="12.75">
      <c r="A46" s="24" t="s">
        <v>16</v>
      </c>
      <c r="B46" s="11">
        <f t="shared" si="8"/>
        <v>30.50600339971034</v>
      </c>
      <c r="C46" s="11">
        <f t="shared" si="8"/>
        <v>30.319953712189</v>
      </c>
      <c r="D46" s="11">
        <f t="shared" si="8"/>
        <v>9.871630387516667</v>
      </c>
      <c r="E46" s="11">
        <f t="shared" si="8"/>
        <v>10.776003651274532</v>
      </c>
      <c r="F46" s="11">
        <f t="shared" si="8"/>
        <v>4.5281913612857085</v>
      </c>
      <c r="G46" s="11">
        <f t="shared" si="8"/>
        <v>4.69983001448291</v>
      </c>
      <c r="H46" s="11">
        <f t="shared" si="8"/>
        <v>3.0961083019776536</v>
      </c>
      <c r="I46" s="11" t="s">
        <v>5</v>
      </c>
      <c r="J46" s="11" t="s">
        <v>5</v>
      </c>
      <c r="K46" s="11" t="s">
        <v>5</v>
      </c>
      <c r="L46" s="11">
        <f t="shared" si="8"/>
        <v>0.9640299145759885</v>
      </c>
      <c r="M46" s="11">
        <f t="shared" si="8"/>
        <v>2.722427666310883</v>
      </c>
      <c r="N46" s="11" t="s">
        <v>5</v>
      </c>
      <c r="O46" s="11" t="s">
        <v>5</v>
      </c>
      <c r="P46" s="11">
        <f t="shared" si="8"/>
        <v>2.0009775065676223</v>
      </c>
      <c r="Q46" s="11" t="s">
        <v>5</v>
      </c>
      <c r="R46" s="11" t="s">
        <v>5</v>
      </c>
      <c r="S46" s="11">
        <f t="shared" si="6"/>
        <v>0.5148440841086901</v>
      </c>
      <c r="T46" s="11">
        <f t="shared" si="6"/>
        <v>100</v>
      </c>
      <c r="U46" s="11"/>
      <c r="V46" s="11">
        <f t="shared" si="7"/>
        <v>89.29532718527997</v>
      </c>
      <c r="W46" s="11">
        <f t="shared" si="7"/>
        <v>93.53749900414779</v>
      </c>
      <c r="X46" s="11">
        <f t="shared" si="9"/>
        <v>6.462500995852212</v>
      </c>
      <c r="Y46" s="11">
        <f t="shared" si="7"/>
        <v>36.52658791463155</v>
      </c>
    </row>
    <row r="47" spans="1:25" ht="12.75">
      <c r="A47" s="24" t="s">
        <v>17</v>
      </c>
      <c r="B47" s="11">
        <f t="shared" si="8"/>
        <v>42.605157024697235</v>
      </c>
      <c r="C47" s="11">
        <f t="shared" si="8"/>
        <v>30.498264169164607</v>
      </c>
      <c r="D47" s="11">
        <f t="shared" si="8"/>
        <v>10.918063257835236</v>
      </c>
      <c r="E47" s="11">
        <f t="shared" si="8"/>
        <v>7.219078286188838</v>
      </c>
      <c r="F47" s="11">
        <f t="shared" si="8"/>
        <v>2.5427340171939607</v>
      </c>
      <c r="G47" s="11" t="s">
        <v>5</v>
      </c>
      <c r="H47" s="11" t="s">
        <v>5</v>
      </c>
      <c r="I47" s="11" t="s">
        <v>5</v>
      </c>
      <c r="J47" s="11">
        <f t="shared" si="8"/>
        <v>2.86532076146761</v>
      </c>
      <c r="K47" s="11" t="s">
        <v>5</v>
      </c>
      <c r="L47" s="11" t="s">
        <v>5</v>
      </c>
      <c r="M47" s="11">
        <f t="shared" si="8"/>
        <v>1.3619036399361806</v>
      </c>
      <c r="N47" s="11" t="s">
        <v>5</v>
      </c>
      <c r="O47" s="11" t="s">
        <v>5</v>
      </c>
      <c r="P47" s="11">
        <f t="shared" si="8"/>
        <v>1.8649818854017137</v>
      </c>
      <c r="Q47" s="11" t="s">
        <v>5</v>
      </c>
      <c r="R47" s="11" t="s">
        <v>5</v>
      </c>
      <c r="S47" s="11">
        <f t="shared" si="6"/>
        <v>0.12449695811462738</v>
      </c>
      <c r="T47" s="11">
        <f t="shared" si="6"/>
        <v>100</v>
      </c>
      <c r="U47" s="11"/>
      <c r="V47" s="11">
        <f t="shared" si="7"/>
        <v>82.49402512181167</v>
      </c>
      <c r="W47" s="11">
        <f t="shared" si="7"/>
        <v>92.95214276057861</v>
      </c>
      <c r="X47" s="11">
        <f t="shared" si="9"/>
        <v>7.047857239421387</v>
      </c>
      <c r="Y47" s="11">
        <f t="shared" si="7"/>
        <v>44.30399171350201</v>
      </c>
    </row>
    <row r="48" spans="1:25" ht="12.75">
      <c r="A48" s="25" t="s">
        <v>18</v>
      </c>
      <c r="B48" s="11">
        <f t="shared" si="8"/>
        <v>55.90202282677226</v>
      </c>
      <c r="C48" s="11" t="s">
        <v>5</v>
      </c>
      <c r="D48" s="11" t="s">
        <v>5</v>
      </c>
      <c r="E48" s="11">
        <f t="shared" si="8"/>
        <v>7.226906601144285</v>
      </c>
      <c r="F48" s="11">
        <f t="shared" si="8"/>
        <v>4.571835981922422</v>
      </c>
      <c r="G48" s="11">
        <f t="shared" si="8"/>
        <v>3.262566803957269</v>
      </c>
      <c r="H48" s="11">
        <f t="shared" si="8"/>
        <v>3.169468455569108</v>
      </c>
      <c r="I48" s="11" t="s">
        <v>5</v>
      </c>
      <c r="J48" s="11" t="s">
        <v>5</v>
      </c>
      <c r="K48" s="11" t="s">
        <v>5</v>
      </c>
      <c r="L48" s="11">
        <f t="shared" si="8"/>
        <v>3.967285947452464</v>
      </c>
      <c r="M48" s="11">
        <f t="shared" si="8"/>
        <v>2.1459758533524242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>
        <f t="shared" si="6"/>
        <v>19.75393752982977</v>
      </c>
      <c r="T48" s="11">
        <f t="shared" si="6"/>
        <v>100</v>
      </c>
      <c r="V48" s="11">
        <f t="shared" si="7"/>
        <v>75.44988359655194</v>
      </c>
      <c r="W48" s="11">
        <f t="shared" si="7"/>
        <v>88.45668716772647</v>
      </c>
      <c r="X48" s="11">
        <f t="shared" si="9"/>
        <v>11.543312832273534</v>
      </c>
      <c r="Y48" s="11">
        <f t="shared" si="7"/>
        <v>54.26468596198131</v>
      </c>
    </row>
    <row r="49" spans="1:25" ht="12.75">
      <c r="A49" s="24" t="s">
        <v>19</v>
      </c>
      <c r="B49" s="11">
        <f t="shared" si="8"/>
        <v>32.74765003615329</v>
      </c>
      <c r="C49" s="11">
        <f t="shared" si="8"/>
        <v>25.531062515878133</v>
      </c>
      <c r="D49" s="11">
        <f t="shared" si="8"/>
        <v>12.282464677258604</v>
      </c>
      <c r="E49" s="11">
        <f t="shared" si="8"/>
        <v>14.080279846006526</v>
      </c>
      <c r="F49" s="11">
        <f t="shared" si="8"/>
        <v>5.153270407066503</v>
      </c>
      <c r="G49" s="11">
        <f t="shared" si="8"/>
        <v>3.7801489124699534</v>
      </c>
      <c r="H49" s="11">
        <f t="shared" si="8"/>
        <v>2.4304782005432766</v>
      </c>
      <c r="I49" s="11" t="s">
        <v>5</v>
      </c>
      <c r="J49" s="11" t="s">
        <v>5</v>
      </c>
      <c r="K49" s="11" t="s">
        <v>5</v>
      </c>
      <c r="L49" s="11">
        <f t="shared" si="8"/>
        <v>0.9779758066092122</v>
      </c>
      <c r="M49" s="11">
        <f t="shared" si="8"/>
        <v>1.613570186238299</v>
      </c>
      <c r="N49" s="11" t="s">
        <v>5</v>
      </c>
      <c r="O49" s="11" t="s">
        <v>5</v>
      </c>
      <c r="P49" s="11">
        <f t="shared" si="8"/>
        <v>1.144906294580915</v>
      </c>
      <c r="Q49" s="11" t="s">
        <v>5</v>
      </c>
      <c r="R49" s="11" t="s">
        <v>5</v>
      </c>
      <c r="S49" s="11">
        <f t="shared" si="6"/>
        <v>0.25819311719528637</v>
      </c>
      <c r="T49" s="11">
        <f t="shared" si="6"/>
        <v>100</v>
      </c>
      <c r="U49" s="11"/>
      <c r="V49" s="11">
        <f t="shared" si="7"/>
        <v>85.20182793366897</v>
      </c>
      <c r="W49" s="11">
        <f t="shared" si="7"/>
        <v>92.37889881160851</v>
      </c>
      <c r="X49" s="11">
        <f t="shared" si="9"/>
        <v>7.621101188391501</v>
      </c>
      <c r="Y49" s="11">
        <f t="shared" si="7"/>
        <v>44.817506490553164</v>
      </c>
    </row>
    <row r="50" spans="1:25" ht="12.75">
      <c r="A50" s="24" t="s">
        <v>20</v>
      </c>
      <c r="B50" s="11">
        <f t="shared" si="8"/>
        <v>33.42101701972623</v>
      </c>
      <c r="C50" s="11">
        <f t="shared" si="8"/>
        <v>26.693436735543642</v>
      </c>
      <c r="D50" s="11">
        <f t="shared" si="8"/>
        <v>13.931608806537241</v>
      </c>
      <c r="E50" s="11">
        <f t="shared" si="8"/>
        <v>12.326289491490137</v>
      </c>
      <c r="F50" s="11">
        <f t="shared" si="8"/>
        <v>5.611044605215219</v>
      </c>
      <c r="G50" s="11">
        <f t="shared" si="8"/>
        <v>3.2668505699266124</v>
      </c>
      <c r="H50" s="11">
        <f t="shared" si="8"/>
        <v>1.7077499609639308</v>
      </c>
      <c r="I50" s="11" t="s">
        <v>5</v>
      </c>
      <c r="J50" s="11" t="s">
        <v>5</v>
      </c>
      <c r="K50" s="11" t="s">
        <v>5</v>
      </c>
      <c r="L50" s="11" t="s">
        <v>5</v>
      </c>
      <c r="M50" s="11">
        <f t="shared" si="8"/>
        <v>1.059074584916463</v>
      </c>
      <c r="N50" s="11" t="s">
        <v>5</v>
      </c>
      <c r="O50" s="11" t="s">
        <v>5</v>
      </c>
      <c r="P50" s="11">
        <f t="shared" si="8"/>
        <v>1.982928225680529</v>
      </c>
      <c r="Q50" s="11" t="s">
        <v>5</v>
      </c>
      <c r="R50" s="11" t="s">
        <v>5</v>
      </c>
      <c r="S50" s="11" t="s">
        <v>5</v>
      </c>
      <c r="T50" s="11">
        <f t="shared" si="6"/>
        <v>100</v>
      </c>
      <c r="U50" s="21"/>
      <c r="V50" s="11">
        <f t="shared" si="7"/>
        <v>88.00952491194417</v>
      </c>
      <c r="W50" s="11">
        <f t="shared" si="7"/>
        <v>92.56341844369351</v>
      </c>
      <c r="X50" s="11">
        <f t="shared" si="9"/>
        <v>7.436581556306482</v>
      </c>
      <c r="Y50" s="11">
        <f t="shared" si="7"/>
        <v>42.54201272366836</v>
      </c>
    </row>
    <row r="51" spans="1:25" ht="12.75">
      <c r="A51" s="24" t="s">
        <v>21</v>
      </c>
      <c r="B51" s="11">
        <f t="shared" si="8"/>
        <v>43.43164155562493</v>
      </c>
      <c r="C51" s="11">
        <f t="shared" si="8"/>
        <v>29.9469299903061</v>
      </c>
      <c r="D51" s="11">
        <f t="shared" si="8"/>
        <v>11.563347189589734</v>
      </c>
      <c r="E51" s="11">
        <f t="shared" si="8"/>
        <v>6.6326010876887445</v>
      </c>
      <c r="F51" s="11">
        <f t="shared" si="8"/>
        <v>4.764142418217965</v>
      </c>
      <c r="G51" s="11">
        <f t="shared" si="8"/>
        <v>1.474459030938337</v>
      </c>
      <c r="H51" s="11">
        <f t="shared" si="8"/>
        <v>0.9141843155940391</v>
      </c>
      <c r="I51" s="11" t="s">
        <v>5</v>
      </c>
      <c r="J51" s="11" t="s">
        <v>5</v>
      </c>
      <c r="K51" s="11" t="s">
        <v>5</v>
      </c>
      <c r="L51" s="11" t="s">
        <v>5</v>
      </c>
      <c r="M51" s="11">
        <f t="shared" si="8"/>
        <v>0.8257890672493962</v>
      </c>
      <c r="N51" s="11" t="s">
        <v>5</v>
      </c>
      <c r="O51" s="11" t="s">
        <v>5</v>
      </c>
      <c r="P51" s="11" t="s">
        <v>5</v>
      </c>
      <c r="Q51" s="11" t="s">
        <v>5</v>
      </c>
      <c r="R51" s="11" t="s">
        <v>5</v>
      </c>
      <c r="S51" s="11">
        <f aca="true" t="shared" si="10" ref="S51:T54">S22/$T22*100</f>
        <v>0.4469053447907596</v>
      </c>
      <c r="T51" s="11">
        <f t="shared" si="10"/>
        <v>100</v>
      </c>
      <c r="U51" s="21"/>
      <c r="V51" s="11">
        <f aca="true" t="shared" si="11" ref="V51:Y54">W22/V22*100</f>
        <v>85.81303328548796</v>
      </c>
      <c r="W51" s="11">
        <f t="shared" si="11"/>
        <v>91.05829478333204</v>
      </c>
      <c r="X51" s="11">
        <f t="shared" si="9"/>
        <v>8.941705216667964</v>
      </c>
      <c r="Y51" s="11">
        <f t="shared" si="11"/>
        <v>34.67857979453201</v>
      </c>
    </row>
    <row r="52" spans="1:25" ht="12.75">
      <c r="A52" s="24" t="s">
        <v>22</v>
      </c>
      <c r="B52" s="11">
        <f aca="true" t="shared" si="12" ref="B52:Q54">B23/$T23*100</f>
        <v>34.60758114536463</v>
      </c>
      <c r="C52" s="11">
        <f t="shared" si="12"/>
        <v>29.503691057817278</v>
      </c>
      <c r="D52" s="11">
        <f t="shared" si="12"/>
        <v>16.449013644689035</v>
      </c>
      <c r="E52" s="11">
        <f t="shared" si="12"/>
        <v>10.682834972611966</v>
      </c>
      <c r="F52" s="11" t="s">
        <v>5</v>
      </c>
      <c r="G52" s="11" t="s">
        <v>5</v>
      </c>
      <c r="H52" s="11" t="s">
        <v>5</v>
      </c>
      <c r="I52" s="11">
        <f t="shared" si="12"/>
        <v>5.105284153544574</v>
      </c>
      <c r="J52" s="11" t="s">
        <v>5</v>
      </c>
      <c r="K52" s="11" t="s">
        <v>5</v>
      </c>
      <c r="L52" s="11">
        <f t="shared" si="12"/>
        <v>0.7363885540747477</v>
      </c>
      <c r="M52" s="11">
        <f t="shared" si="12"/>
        <v>0.9650153776203079</v>
      </c>
      <c r="N52" s="11" t="s">
        <v>5</v>
      </c>
      <c r="O52" s="11" t="s">
        <v>5</v>
      </c>
      <c r="P52" s="11">
        <f t="shared" si="12"/>
        <v>1.9501910942774665</v>
      </c>
      <c r="Q52" s="11" t="s">
        <v>5</v>
      </c>
      <c r="R52" s="11" t="s">
        <v>5</v>
      </c>
      <c r="S52" s="11" t="s">
        <v>5</v>
      </c>
      <c r="T52" s="11">
        <f t="shared" si="10"/>
        <v>100</v>
      </c>
      <c r="U52" s="21"/>
      <c r="V52" s="11">
        <f t="shared" si="11"/>
        <v>77.83192855534436</v>
      </c>
      <c r="W52" s="11">
        <f t="shared" si="11"/>
        <v>90.83925518598433</v>
      </c>
      <c r="X52" s="11">
        <f>Y23/W23*100</f>
        <v>9.160744814015674</v>
      </c>
      <c r="Y52" s="11">
        <f t="shared" si="11"/>
        <v>50.957561063791324</v>
      </c>
    </row>
    <row r="53" spans="1:25" ht="12.75">
      <c r="A53" s="24" t="s">
        <v>23</v>
      </c>
      <c r="B53" s="11">
        <f t="shared" si="12"/>
        <v>33.05185130701626</v>
      </c>
      <c r="C53" s="11">
        <f t="shared" si="12"/>
        <v>22.733418973887044</v>
      </c>
      <c r="D53" s="11">
        <f t="shared" si="12"/>
        <v>13.41479164029599</v>
      </c>
      <c r="E53" s="11">
        <f t="shared" si="12"/>
        <v>12.043031812443767</v>
      </c>
      <c r="F53" s="11">
        <f t="shared" si="12"/>
        <v>5.448167508817784</v>
      </c>
      <c r="G53" s="11">
        <f t="shared" si="12"/>
        <v>5.507522912554267</v>
      </c>
      <c r="H53" s="11">
        <f t="shared" si="12"/>
        <v>3.6456106080251245</v>
      </c>
      <c r="I53" s="11" t="s">
        <v>5</v>
      </c>
      <c r="J53" s="11" t="s">
        <v>5</v>
      </c>
      <c r="K53" s="11" t="s">
        <v>5</v>
      </c>
      <c r="L53" s="11">
        <f t="shared" si="12"/>
        <v>0.8561204487063259</v>
      </c>
      <c r="M53" s="11">
        <f t="shared" si="12"/>
        <v>1.1752198886786838</v>
      </c>
      <c r="N53" s="11" t="s">
        <v>5</v>
      </c>
      <c r="O53" s="11" t="s">
        <v>5</v>
      </c>
      <c r="P53" s="11">
        <f t="shared" si="12"/>
        <v>1.4858949665933419</v>
      </c>
      <c r="Q53" s="11">
        <f t="shared" si="12"/>
        <v>0.28587238759249695</v>
      </c>
      <c r="R53" s="11" t="s">
        <v>5</v>
      </c>
      <c r="S53" s="11">
        <f t="shared" si="10"/>
        <v>0.35249754538892325</v>
      </c>
      <c r="T53" s="11">
        <f t="shared" si="10"/>
        <v>100</v>
      </c>
      <c r="U53" s="21"/>
      <c r="V53" s="11">
        <f t="shared" si="11"/>
        <v>80.44120573591672</v>
      </c>
      <c r="W53" s="11">
        <f t="shared" si="11"/>
        <v>90.25160157635483</v>
      </c>
      <c r="X53" s="11">
        <f>Y24/W24*100</f>
        <v>9.748398423645169</v>
      </c>
      <c r="Y53" s="11">
        <f t="shared" si="11"/>
        <v>40.01068947087119</v>
      </c>
    </row>
    <row r="54" spans="1:25" ht="12.75">
      <c r="A54" s="24" t="s">
        <v>24</v>
      </c>
      <c r="B54" s="11">
        <f t="shared" si="12"/>
        <v>33.005611587169184</v>
      </c>
      <c r="C54" s="11">
        <f t="shared" si="12"/>
        <v>30.531457748793002</v>
      </c>
      <c r="D54" s="11">
        <f t="shared" si="12"/>
        <v>11.047496271580597</v>
      </c>
      <c r="E54" s="11">
        <f t="shared" si="12"/>
        <v>7.270417835747327</v>
      </c>
      <c r="F54" s="11" t="s">
        <v>5</v>
      </c>
      <c r="G54" s="11" t="s">
        <v>5</v>
      </c>
      <c r="H54" s="11" t="s">
        <v>5</v>
      </c>
      <c r="I54" s="11">
        <f t="shared" si="12"/>
        <v>6.227092338414095</v>
      </c>
      <c r="J54" s="11" t="s">
        <v>5</v>
      </c>
      <c r="K54" s="11" t="s">
        <v>5</v>
      </c>
      <c r="L54" s="11" t="s">
        <v>5</v>
      </c>
      <c r="M54" s="11">
        <f t="shared" si="12"/>
        <v>1.4941482773438488</v>
      </c>
      <c r="N54" s="11" t="s">
        <v>5</v>
      </c>
      <c r="O54" s="11">
        <f t="shared" si="12"/>
        <v>9.706149996208387</v>
      </c>
      <c r="P54" s="11" t="s">
        <v>5</v>
      </c>
      <c r="Q54" s="11" t="s">
        <v>5</v>
      </c>
      <c r="R54" s="11" t="s">
        <v>5</v>
      </c>
      <c r="S54" s="11">
        <f t="shared" si="10"/>
        <v>0.7176259447435606</v>
      </c>
      <c r="T54" s="11">
        <f t="shared" si="10"/>
        <v>100</v>
      </c>
      <c r="U54" s="21"/>
      <c r="V54" s="11">
        <f t="shared" si="11"/>
        <v>86.54565666026792</v>
      </c>
      <c r="W54" s="11">
        <f t="shared" si="11"/>
        <v>94.09987750199208</v>
      </c>
      <c r="X54" s="11">
        <f>Y25/W25*100</f>
        <v>5.900122498007921</v>
      </c>
      <c r="Y54" s="11">
        <f t="shared" si="11"/>
        <v>44.8377343277565</v>
      </c>
    </row>
    <row r="55" spans="1:25" ht="12.75">
      <c r="A55" s="26" t="s">
        <v>2</v>
      </c>
      <c r="B55" s="22">
        <f aca="true" t="shared" si="13" ref="B55:T55">B26/$T26*100</f>
        <v>32.414038516696465</v>
      </c>
      <c r="C55" s="22">
        <f t="shared" si="13"/>
        <v>30.80532539294994</v>
      </c>
      <c r="D55" s="22">
        <f t="shared" si="13"/>
        <v>11.38535092029785</v>
      </c>
      <c r="E55" s="22">
        <f t="shared" si="13"/>
        <v>7.345116253456889</v>
      </c>
      <c r="F55" s="22">
        <f t="shared" si="13"/>
        <v>3.811430347526976</v>
      </c>
      <c r="G55" s="22">
        <f t="shared" si="13"/>
        <v>4.6713579920570645</v>
      </c>
      <c r="H55" s="22">
        <f t="shared" si="13"/>
        <v>2.6850998894754166</v>
      </c>
      <c r="I55" s="22">
        <f t="shared" si="13"/>
        <v>0.3223582763697436</v>
      </c>
      <c r="J55" s="22">
        <f t="shared" si="13"/>
        <v>0.4101256228446765</v>
      </c>
      <c r="K55" s="22">
        <f t="shared" si="13"/>
        <v>0.2325516241092391</v>
      </c>
      <c r="L55" s="22">
        <f t="shared" si="13"/>
        <v>1.0542310271626203</v>
      </c>
      <c r="M55" s="22">
        <f t="shared" si="13"/>
        <v>1.7634173052336726</v>
      </c>
      <c r="N55" s="22">
        <f t="shared" si="13"/>
        <v>0.5064297477973809</v>
      </c>
      <c r="O55" s="22">
        <f t="shared" si="13"/>
        <v>0.2470229754172624</v>
      </c>
      <c r="P55" s="22">
        <f t="shared" si="13"/>
        <v>1.1925628640936825</v>
      </c>
      <c r="Q55" s="22">
        <f t="shared" si="13"/>
        <v>0.27515188566146415</v>
      </c>
      <c r="R55" s="22">
        <f t="shared" si="13"/>
        <v>0.29325796179235164</v>
      </c>
      <c r="S55" s="22">
        <f t="shared" si="13"/>
        <v>0.5851713970573075</v>
      </c>
      <c r="T55" s="22">
        <f t="shared" si="13"/>
        <v>100</v>
      </c>
      <c r="U55" s="21"/>
      <c r="V55" s="20">
        <f>W26/V26*100</f>
        <v>88.82645876082206</v>
      </c>
      <c r="W55" s="20">
        <f>X26/W26*100</f>
        <v>93.07491056186551</v>
      </c>
      <c r="X55" s="20">
        <f>Y26/W26*100</f>
        <v>6.925089438134487</v>
      </c>
      <c r="Y55" s="20">
        <f>Z26/Y26*100</f>
        <v>45.35261343081749</v>
      </c>
    </row>
    <row r="56" spans="1:21" ht="12.75">
      <c r="A56" s="23" t="s">
        <v>52</v>
      </c>
      <c r="U56" s="15"/>
    </row>
    <row r="57" ht="12.75">
      <c r="U57" s="15"/>
    </row>
    <row r="58" ht="12.75">
      <c r="U58" s="15"/>
    </row>
    <row r="59" ht="12.75">
      <c r="U59" s="15"/>
    </row>
    <row r="60" ht="12.75">
      <c r="U60" s="15"/>
    </row>
    <row r="61" ht="12.75">
      <c r="U61" s="15"/>
    </row>
  </sheetData>
  <printOptions/>
  <pageMargins left="1.4" right="1.38" top="1.12" bottom="0.63" header="0.34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