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79" sheetId="1" r:id="rId1"/>
  </sheets>
  <definedNames>
    <definedName name="_Regression_Int" localSheetId="0" hidden="1">1</definedName>
    <definedName name="_xlnm.Print_Area" localSheetId="0">'SENATO79'!#REF!</definedName>
    <definedName name="Print_Area_MI">'SENATO79'!#REF!</definedName>
  </definedNames>
  <calcPr fullCalcOnLoad="1"/>
</workbook>
</file>

<file path=xl/sharedStrings.xml><?xml version="1.0" encoding="utf-8"?>
<sst xmlns="http://schemas.openxmlformats.org/spreadsheetml/2006/main" count="242" uniqueCount="54">
  <si>
    <t>Valori assoluti</t>
  </si>
  <si>
    <t>Partito radicale-Nuova sinistra unita</t>
  </si>
  <si>
    <t>Democrazia nazionale-Costituente di destra</t>
  </si>
  <si>
    <t>Associazione per Trieste e l'Isontino</t>
  </si>
  <si>
    <t>Totale</t>
  </si>
  <si>
    <t>Elettori</t>
  </si>
  <si>
    <t>Votanti</t>
  </si>
  <si>
    <t>Voti validi</t>
  </si>
  <si>
    <t>Voti non validi</t>
  </si>
  <si>
    <t>Schede bianche</t>
  </si>
  <si>
    <t>Piemonte</t>
  </si>
  <si>
    <t>-</t>
  </si>
  <si>
    <t>Valle d'Aosta</t>
  </si>
  <si>
    <t>Lombardia</t>
  </si>
  <si>
    <t>Trentino -Alto Adige</t>
  </si>
  <si>
    <t>Veneto</t>
  </si>
  <si>
    <t>Friuli-Venezia Giulia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</si>
  <si>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</si>
  <si>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</si>
  <si>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</si>
  <si>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</si>
  <si>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</si>
  <si>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</si>
  <si>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</si>
  <si>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</si>
  <si>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</si>
  <si>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</si>
  <si>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</si>
  <si>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</si>
  <si>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</si>
  <si>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</si>
  <si>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</si>
  <si>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*Dati desunti dai prospetti degli uffici elettorali circoscrizionali e regionali esistenti presso la Giunta delle elezioni del Senato della Repubblica.</t>
  </si>
  <si>
    <t>% votanti su elettori</t>
  </si>
  <si>
    <t>% di voti validi sui votanti</t>
  </si>
  <si>
    <t>% di voti non validi sui votanti</t>
  </si>
  <si>
    <t>% di schede bianche sui voti non validi</t>
  </si>
  <si>
    <t>Totale voti validi</t>
  </si>
  <si>
    <t>PPST</t>
  </si>
  <si>
    <t>PLI</t>
  </si>
  <si>
    <t>PRI</t>
  </si>
  <si>
    <t>PR       Partito radicale</t>
  </si>
  <si>
    <t>PSDI</t>
  </si>
  <si>
    <t>MSI</t>
  </si>
  <si>
    <t>PSI</t>
  </si>
  <si>
    <t>PCI</t>
  </si>
  <si>
    <t>DC</t>
  </si>
  <si>
    <t>Regioni</t>
  </si>
  <si>
    <t>1979 - Elezioni del Senato, 3 giugno (per regione)</t>
  </si>
  <si>
    <r>
      <t>Fonte</t>
    </r>
    <r>
      <rPr>
        <sz val="10"/>
        <rFont val="Times New Roman"/>
        <family val="1"/>
      </rPr>
      <t xml:space="preserve">: Istat-Ministero dell'Interno, </t>
    </r>
    <r>
      <rPr>
        <i/>
        <sz val="10"/>
        <rFont val="Times New Roman"/>
        <family val="1"/>
      </rPr>
      <t>Elezione del Senato della Repubblica, 3 giugno 1979</t>
    </r>
    <r>
      <rPr>
        <sz val="10"/>
        <rFont val="Times New Roman"/>
        <family val="1"/>
      </rPr>
      <t>, Roma 1983.</t>
    </r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</si>
  <si>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</si>
  <si>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</si>
  <si>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</si>
  <si>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Altre liste (a)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</si>
</sst>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3" fontId="5" fillId="0" borderId="1" xfId="0" applyNumberFormat="1" applyFont="1" applyBorder="1" applyAlignment="1">
      <alignment horizontal="right" wrapText="1"/>
    </xf>
    <xf numFmtId="173" fontId="5" fillId="0" borderId="0" xfId="0" applyNumberFormat="1" applyFont="1" applyBorder="1" applyAlignment="1">
      <alignment horizontal="right" wrapText="1"/>
    </xf>
    <xf numFmtId="173" fontId="5" fillId="0" borderId="1" xfId="0" applyNumberFormat="1" applyFont="1" applyBorder="1" applyAlignment="1">
      <alignment horizontal="left" wrapText="1"/>
    </xf>
    <xf numFmtId="170" fontId="6" fillId="0" borderId="0" xfId="0" applyFont="1" applyAlignment="1" applyProtection="1">
      <alignment horizontal="left"/>
      <protection/>
    </xf>
    <xf numFmtId="170" fontId="6" fillId="0" borderId="0" xfId="0" applyFont="1" applyAlignment="1">
      <alignment horizontal="right"/>
    </xf>
    <xf numFmtId="170" fontId="6" fillId="0" borderId="0" xfId="0" applyFont="1" applyAlignment="1">
      <alignment/>
    </xf>
    <xf numFmtId="170" fontId="6" fillId="0" borderId="0" xfId="0" applyFont="1" applyBorder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 applyProtection="1">
      <alignment horizontal="right"/>
      <protection/>
    </xf>
    <xf numFmtId="170" fontId="6" fillId="0" borderId="0" xfId="0" applyFont="1" applyBorder="1" applyAlignment="1">
      <alignment horizontal="right" vertical="center"/>
    </xf>
    <xf numFmtId="173" fontId="6" fillId="0" borderId="0" xfId="0" applyNumberFormat="1" applyFont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0" fontId="7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 applyProtection="1">
      <alignment horizontal="right"/>
      <protection/>
    </xf>
    <xf numFmtId="3" fontId="5" fillId="0" borderId="2" xfId="0" applyNumberFormat="1" applyFont="1" applyBorder="1" applyAlignment="1" applyProtection="1">
      <alignment horizontal="left"/>
      <protection/>
    </xf>
    <xf numFmtId="173" fontId="6" fillId="0" borderId="2" xfId="0" applyNumberFormat="1" applyFont="1" applyBorder="1" applyAlignment="1">
      <alignment horizontal="right"/>
    </xf>
    <xf numFmtId="17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66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6" customWidth="1"/>
    <col min="2" max="21" width="9.625" style="5" customWidth="1"/>
    <col min="22" max="16384" width="9.625" style="6" customWidth="1"/>
  </cols>
  <sheetData>
    <row r="1" ht="15.75">
      <c r="A1" s="18" t="s">
        <v>48</v>
      </c>
    </row>
    <row r="3" ht="12.75">
      <c r="P3" s="7"/>
    </row>
    <row r="4" spans="1:16" ht="12.75">
      <c r="A4" s="4" t="s">
        <v>0</v>
      </c>
      <c r="P4" s="7"/>
    </row>
    <row r="5" spans="1:21" ht="63.75">
      <c r="A5" s="3" t="s">
        <v>47</v>
      </c>
      <c r="B5" s="1" t="s">
        <v>46</v>
      </c>
      <c r="C5" s="1" t="s">
        <v>45</v>
      </c>
      <c r="D5" s="1" t="s">
        <v>44</v>
      </c>
      <c r="E5" s="1" t="s">
        <v>43</v>
      </c>
      <c r="F5" s="1" t="s">
        <v>42</v>
      </c>
      <c r="G5" s="1" t="s">
        <v>40</v>
      </c>
      <c r="H5" s="1" t="s">
        <v>39</v>
      </c>
      <c r="I5" s="1" t="s">
        <v>41</v>
      </c>
      <c r="J5" s="1" t="s">
        <v>1</v>
      </c>
      <c r="K5" s="1" t="s">
        <v>2</v>
      </c>
      <c r="L5" s="1" t="s">
        <v>38</v>
      </c>
      <c r="M5" s="1" t="s">
        <v>3</v>
      </c>
      <c r="N5" s="1" t="s">
        <v>53</v>
      </c>
      <c r="O5" s="1" t="s">
        <v>37</v>
      </c>
      <c r="P5" s="2"/>
      <c r="Q5" s="1" t="s">
        <v>5</v>
      </c>
      <c r="R5" s="1" t="s">
        <v>6</v>
      </c>
      <c r="S5" s="1" t="s">
        <v>7</v>
      </c>
      <c r="T5" s="1" t="s">
        <v>8</v>
      </c>
      <c r="U5" s="1" t="s">
        <v>9</v>
      </c>
    </row>
    <row r="6" spans="1:23" s="13" customFormat="1" ht="12.75">
      <c r="A6" s="19" t="s">
        <v>10</v>
      </c>
      <c r="B6" s="8">
        <v>943700</v>
      </c>
      <c r="C6" s="8">
        <v>858982</v>
      </c>
      <c r="D6" s="8">
        <v>284155</v>
      </c>
      <c r="E6" s="8">
        <v>94845</v>
      </c>
      <c r="F6" s="8">
        <v>153790</v>
      </c>
      <c r="G6" s="8">
        <v>125374</v>
      </c>
      <c r="H6" s="8">
        <v>140737</v>
      </c>
      <c r="I6" s="8" t="s">
        <v>11</v>
      </c>
      <c r="J6" s="8">
        <v>80062</v>
      </c>
      <c r="K6" s="8">
        <v>14424</v>
      </c>
      <c r="L6" s="8" t="s">
        <v>11</v>
      </c>
      <c r="M6" s="8" t="s">
        <v>11</v>
      </c>
      <c r="N6" s="8" t="s">
        <v>11</v>
      </c>
      <c r="O6" s="8">
        <f aca="true" t="shared" si="0" ref="O6:O25">SUM(B6:N6)</f>
        <v>2696069</v>
      </c>
      <c r="P6" s="9"/>
      <c r="Q6" s="8">
        <v>3066832</v>
      </c>
      <c r="R6" s="8">
        <v>2862029</v>
      </c>
      <c r="S6" s="8">
        <f aca="true" t="shared" si="1" ref="S6:S25">O6</f>
        <v>2696069</v>
      </c>
      <c r="T6" s="10">
        <f aca="true" t="shared" si="2" ref="T6:T25">R6-S6</f>
        <v>165960</v>
      </c>
      <c r="U6" s="8">
        <v>103190</v>
      </c>
      <c r="V6" s="11"/>
      <c r="W6" s="12"/>
    </row>
    <row r="7" spans="1:23" s="13" customFormat="1" ht="12.75">
      <c r="A7" s="20" t="s">
        <v>12</v>
      </c>
      <c r="B7" s="8" t="s">
        <v>11</v>
      </c>
      <c r="C7" s="8" t="s">
        <v>11</v>
      </c>
      <c r="D7" s="8" t="s">
        <v>11</v>
      </c>
      <c r="E7" s="8">
        <v>2002</v>
      </c>
      <c r="F7" s="8" t="s">
        <v>11</v>
      </c>
      <c r="G7" s="8" t="s">
        <v>11</v>
      </c>
      <c r="H7" s="8" t="s">
        <v>11</v>
      </c>
      <c r="I7" s="8" t="s">
        <v>11</v>
      </c>
      <c r="J7" s="8" t="s">
        <v>11</v>
      </c>
      <c r="K7" s="8">
        <v>1335</v>
      </c>
      <c r="L7" s="8" t="s">
        <v>11</v>
      </c>
      <c r="M7" s="8" t="s">
        <v>11</v>
      </c>
      <c r="N7" s="8">
        <f>1965+37070+19812</f>
        <v>58847</v>
      </c>
      <c r="O7" s="8">
        <f t="shared" si="0"/>
        <v>62184</v>
      </c>
      <c r="P7" s="9"/>
      <c r="Q7" s="8">
        <v>77011</v>
      </c>
      <c r="R7" s="8">
        <v>70237</v>
      </c>
      <c r="S7" s="8">
        <f t="shared" si="1"/>
        <v>62184</v>
      </c>
      <c r="T7" s="10">
        <f t="shared" si="2"/>
        <v>8053</v>
      </c>
      <c r="U7" s="8">
        <v>6082</v>
      </c>
      <c r="W7" s="12"/>
    </row>
    <row r="8" spans="1:23" s="13" customFormat="1" ht="12.75">
      <c r="A8" s="19" t="s">
        <v>13</v>
      </c>
      <c r="B8" s="8">
        <v>2118641</v>
      </c>
      <c r="C8" s="8">
        <v>1529577</v>
      </c>
      <c r="D8" s="8">
        <v>621107</v>
      </c>
      <c r="E8" s="10">
        <v>186451</v>
      </c>
      <c r="F8" s="8">
        <v>217540</v>
      </c>
      <c r="G8" s="8">
        <v>161936</v>
      </c>
      <c r="H8" s="8">
        <v>156871</v>
      </c>
      <c r="I8" s="8">
        <v>154232</v>
      </c>
      <c r="J8" s="8" t="s">
        <v>11</v>
      </c>
      <c r="K8" s="8">
        <v>23030</v>
      </c>
      <c r="L8" s="8" t="s">
        <v>11</v>
      </c>
      <c r="M8" s="8" t="s">
        <v>11</v>
      </c>
      <c r="N8" s="8">
        <v>40206</v>
      </c>
      <c r="O8" s="8">
        <f t="shared" si="0"/>
        <v>5209591</v>
      </c>
      <c r="P8" s="9"/>
      <c r="Q8" s="8">
        <v>5723980</v>
      </c>
      <c r="R8" s="8">
        <v>5431832</v>
      </c>
      <c r="S8" s="8">
        <f t="shared" si="1"/>
        <v>5209591</v>
      </c>
      <c r="T8" s="10">
        <f t="shared" si="2"/>
        <v>222241</v>
      </c>
      <c r="U8" s="8">
        <v>150521</v>
      </c>
      <c r="V8" s="11"/>
      <c r="W8" s="12"/>
    </row>
    <row r="9" spans="1:23" s="13" customFormat="1" ht="12.75">
      <c r="A9" s="19" t="s">
        <v>14</v>
      </c>
      <c r="B9" s="8">
        <v>160632</v>
      </c>
      <c r="C9" s="8">
        <v>55473</v>
      </c>
      <c r="D9" s="8">
        <v>32960</v>
      </c>
      <c r="E9" s="10">
        <v>11336</v>
      </c>
      <c r="F9" s="8">
        <v>14283</v>
      </c>
      <c r="G9" s="8" t="s">
        <v>11</v>
      </c>
      <c r="H9" s="8">
        <v>6580</v>
      </c>
      <c r="I9" s="8">
        <v>15898</v>
      </c>
      <c r="J9" s="8" t="s">
        <v>11</v>
      </c>
      <c r="K9" s="8">
        <v>1538</v>
      </c>
      <c r="L9" s="8">
        <v>172577</v>
      </c>
      <c r="M9" s="8" t="s">
        <v>11</v>
      </c>
      <c r="N9" s="8">
        <v>9116</v>
      </c>
      <c r="O9" s="8">
        <f t="shared" si="0"/>
        <v>480393</v>
      </c>
      <c r="P9" s="9"/>
      <c r="Q9" s="8">
        <v>541714</v>
      </c>
      <c r="R9" s="8">
        <v>501653</v>
      </c>
      <c r="S9" s="8">
        <f t="shared" si="1"/>
        <v>480393</v>
      </c>
      <c r="T9" s="10">
        <f t="shared" si="2"/>
        <v>21260</v>
      </c>
      <c r="U9" s="8">
        <v>15027</v>
      </c>
      <c r="W9" s="12"/>
    </row>
    <row r="10" spans="1:23" s="13" customFormat="1" ht="12.75">
      <c r="A10" s="19" t="s">
        <v>15</v>
      </c>
      <c r="B10" s="8">
        <v>1272098</v>
      </c>
      <c r="C10" s="8">
        <v>559588</v>
      </c>
      <c r="D10" s="8">
        <v>246344</v>
      </c>
      <c r="E10" s="10">
        <v>76921</v>
      </c>
      <c r="F10" s="8">
        <v>125256</v>
      </c>
      <c r="G10" s="8">
        <v>77891</v>
      </c>
      <c r="H10" s="8">
        <v>56529</v>
      </c>
      <c r="I10" s="8" t="s">
        <v>11</v>
      </c>
      <c r="J10" s="8">
        <v>53569</v>
      </c>
      <c r="K10" s="8">
        <v>10642</v>
      </c>
      <c r="L10" s="8" t="s">
        <v>11</v>
      </c>
      <c r="M10" s="8" t="s">
        <v>11</v>
      </c>
      <c r="N10" s="8" t="s">
        <v>11</v>
      </c>
      <c r="O10" s="8">
        <f t="shared" si="0"/>
        <v>2478838</v>
      </c>
      <c r="P10" s="9"/>
      <c r="Q10" s="8">
        <v>2769441</v>
      </c>
      <c r="R10" s="8">
        <v>2588572</v>
      </c>
      <c r="S10" s="8">
        <f t="shared" si="1"/>
        <v>2478838</v>
      </c>
      <c r="T10" s="10">
        <f t="shared" si="2"/>
        <v>109734</v>
      </c>
      <c r="U10" s="8">
        <v>73172</v>
      </c>
      <c r="W10" s="12"/>
    </row>
    <row r="11" spans="1:23" s="13" customFormat="1" ht="12.75">
      <c r="A11" s="19" t="s">
        <v>16</v>
      </c>
      <c r="B11" s="8">
        <v>297469</v>
      </c>
      <c r="C11" s="8">
        <v>184579</v>
      </c>
      <c r="D11" s="8">
        <v>64880</v>
      </c>
      <c r="E11" s="10">
        <v>32494</v>
      </c>
      <c r="F11" s="8">
        <v>45246</v>
      </c>
      <c r="G11" s="8">
        <v>17890</v>
      </c>
      <c r="H11" s="8">
        <v>11091</v>
      </c>
      <c r="I11" s="8">
        <v>23606</v>
      </c>
      <c r="J11" s="8" t="s">
        <v>11</v>
      </c>
      <c r="K11" s="8">
        <v>3334</v>
      </c>
      <c r="L11" s="8" t="s">
        <v>11</v>
      </c>
      <c r="M11" s="8">
        <v>61912</v>
      </c>
      <c r="N11" s="8">
        <v>31486</v>
      </c>
      <c r="O11" s="8">
        <f t="shared" si="0"/>
        <v>773987</v>
      </c>
      <c r="P11" s="9"/>
      <c r="Q11" s="8">
        <v>889139</v>
      </c>
      <c r="R11" s="8">
        <v>802681</v>
      </c>
      <c r="S11" s="8">
        <f t="shared" si="1"/>
        <v>773987</v>
      </c>
      <c r="T11" s="10">
        <f t="shared" si="2"/>
        <v>28694</v>
      </c>
      <c r="U11" s="8">
        <v>17231</v>
      </c>
      <c r="W11" s="12"/>
    </row>
    <row r="12" spans="1:23" s="13" customFormat="1" ht="12.75">
      <c r="A12" s="19" t="s">
        <v>17</v>
      </c>
      <c r="B12" s="8">
        <v>385663</v>
      </c>
      <c r="C12" s="8">
        <v>418457</v>
      </c>
      <c r="D12" s="8">
        <v>136487</v>
      </c>
      <c r="E12" s="10">
        <v>42981</v>
      </c>
      <c r="F12" s="8">
        <v>42525</v>
      </c>
      <c r="G12" s="8">
        <v>41512</v>
      </c>
      <c r="H12" s="8">
        <v>38584</v>
      </c>
      <c r="I12" s="8">
        <v>44663</v>
      </c>
      <c r="J12" s="8" t="s">
        <v>11</v>
      </c>
      <c r="K12" s="8">
        <v>4882</v>
      </c>
      <c r="L12" s="8" t="s">
        <v>11</v>
      </c>
      <c r="M12" s="8" t="s">
        <v>11</v>
      </c>
      <c r="N12" s="8" t="s">
        <v>11</v>
      </c>
      <c r="O12" s="8">
        <f t="shared" si="0"/>
        <v>1155754</v>
      </c>
      <c r="P12" s="9"/>
      <c r="Q12" s="8">
        <v>1321970</v>
      </c>
      <c r="R12" s="8">
        <v>1213828</v>
      </c>
      <c r="S12" s="8">
        <f t="shared" si="1"/>
        <v>1155754</v>
      </c>
      <c r="T12" s="10">
        <f t="shared" si="2"/>
        <v>58074</v>
      </c>
      <c r="U12" s="8">
        <v>34932</v>
      </c>
      <c r="W12" s="12"/>
    </row>
    <row r="13" spans="1:23" s="13" customFormat="1" ht="12.75">
      <c r="A13" s="19" t="s">
        <v>18</v>
      </c>
      <c r="B13" s="8">
        <v>711595</v>
      </c>
      <c r="C13" s="8">
        <v>1229093</v>
      </c>
      <c r="D13" s="8">
        <v>224691</v>
      </c>
      <c r="E13" s="10">
        <v>68415</v>
      </c>
      <c r="F13" s="8">
        <v>110512</v>
      </c>
      <c r="G13" s="8">
        <v>114275</v>
      </c>
      <c r="H13" s="8">
        <v>39603</v>
      </c>
      <c r="I13" s="8" t="s">
        <v>11</v>
      </c>
      <c r="J13" s="8">
        <v>44145</v>
      </c>
      <c r="K13" s="8">
        <v>5985</v>
      </c>
      <c r="L13" s="8" t="s">
        <v>11</v>
      </c>
      <c r="M13" s="8" t="s">
        <v>11</v>
      </c>
      <c r="N13" s="8">
        <v>3743</v>
      </c>
      <c r="O13" s="8">
        <f t="shared" si="0"/>
        <v>2552057</v>
      </c>
      <c r="P13" s="9"/>
      <c r="Q13" s="8">
        <v>2750068</v>
      </c>
      <c r="R13" s="8">
        <v>2637984</v>
      </c>
      <c r="S13" s="8">
        <f t="shared" si="1"/>
        <v>2552057</v>
      </c>
      <c r="T13" s="10">
        <f t="shared" si="2"/>
        <v>85927</v>
      </c>
      <c r="U13" s="8">
        <v>60741</v>
      </c>
      <c r="W13" s="12"/>
    </row>
    <row r="14" spans="1:23" s="13" customFormat="1" ht="12.75">
      <c r="A14" s="19" t="s">
        <v>19</v>
      </c>
      <c r="B14" s="8">
        <v>702436</v>
      </c>
      <c r="C14" s="8">
        <v>1055536</v>
      </c>
      <c r="D14" s="8">
        <v>234706</v>
      </c>
      <c r="E14" s="10">
        <v>75579</v>
      </c>
      <c r="F14" s="8">
        <v>60851</v>
      </c>
      <c r="G14" s="8">
        <v>64792</v>
      </c>
      <c r="H14" s="8">
        <v>24805</v>
      </c>
      <c r="I14" s="8" t="s">
        <v>11</v>
      </c>
      <c r="J14" s="8">
        <v>38189</v>
      </c>
      <c r="K14" s="8">
        <v>6045</v>
      </c>
      <c r="L14" s="8" t="s">
        <v>11</v>
      </c>
      <c r="M14" s="8" t="s">
        <v>11</v>
      </c>
      <c r="N14" s="8" t="s">
        <v>11</v>
      </c>
      <c r="O14" s="8">
        <f t="shared" si="0"/>
        <v>2262939</v>
      </c>
      <c r="P14" s="9"/>
      <c r="Q14" s="8">
        <v>2480423</v>
      </c>
      <c r="R14" s="8">
        <v>2355613</v>
      </c>
      <c r="S14" s="8">
        <f t="shared" si="1"/>
        <v>2262939</v>
      </c>
      <c r="T14" s="10">
        <f t="shared" si="2"/>
        <v>92674</v>
      </c>
      <c r="U14" s="8">
        <v>62522</v>
      </c>
      <c r="W14" s="12"/>
    </row>
    <row r="15" spans="1:23" s="13" customFormat="1" ht="12.75">
      <c r="A15" s="19" t="s">
        <v>20</v>
      </c>
      <c r="B15" s="8">
        <v>153391</v>
      </c>
      <c r="C15" s="8">
        <v>233130</v>
      </c>
      <c r="D15" s="8">
        <v>59159</v>
      </c>
      <c r="E15" s="10">
        <v>22327</v>
      </c>
      <c r="F15" s="8">
        <v>9467</v>
      </c>
      <c r="G15" s="8">
        <v>12260</v>
      </c>
      <c r="H15" s="8">
        <v>3365</v>
      </c>
      <c r="I15" s="8">
        <v>6753</v>
      </c>
      <c r="J15" s="8" t="s">
        <v>11</v>
      </c>
      <c r="K15" s="8">
        <v>1773</v>
      </c>
      <c r="L15" s="8" t="s">
        <v>11</v>
      </c>
      <c r="M15" s="8" t="s">
        <v>11</v>
      </c>
      <c r="N15" s="8">
        <v>1916</v>
      </c>
      <c r="O15" s="8">
        <f t="shared" si="0"/>
        <v>503541</v>
      </c>
      <c r="P15" s="9"/>
      <c r="Q15" s="8">
        <v>559255</v>
      </c>
      <c r="R15" s="8">
        <v>523430</v>
      </c>
      <c r="S15" s="8">
        <f t="shared" si="1"/>
        <v>503541</v>
      </c>
      <c r="T15" s="10">
        <f t="shared" si="2"/>
        <v>19889</v>
      </c>
      <c r="U15" s="8">
        <v>11757</v>
      </c>
      <c r="V15" s="11"/>
      <c r="W15" s="12"/>
    </row>
    <row r="16" spans="1:23" s="13" customFormat="1" ht="12.75">
      <c r="A16" s="19" t="s">
        <v>21</v>
      </c>
      <c r="B16" s="8">
        <v>334533</v>
      </c>
      <c r="C16" s="8">
        <v>330817</v>
      </c>
      <c r="D16" s="8">
        <v>71551</v>
      </c>
      <c r="E16" s="10">
        <v>31612</v>
      </c>
      <c r="F16" s="8">
        <v>25180</v>
      </c>
      <c r="G16" s="8">
        <v>29981</v>
      </c>
      <c r="H16" s="8">
        <v>8277</v>
      </c>
      <c r="I16" s="8">
        <v>13983</v>
      </c>
      <c r="J16" s="8" t="s">
        <v>11</v>
      </c>
      <c r="K16" s="8">
        <v>2442</v>
      </c>
      <c r="L16" s="8" t="s">
        <v>11</v>
      </c>
      <c r="M16" s="8" t="s">
        <v>11</v>
      </c>
      <c r="N16" s="8" t="s">
        <v>11</v>
      </c>
      <c r="O16" s="8">
        <f t="shared" si="0"/>
        <v>848376</v>
      </c>
      <c r="P16" s="9"/>
      <c r="Q16" s="8">
        <v>964332</v>
      </c>
      <c r="R16" s="8">
        <v>891814</v>
      </c>
      <c r="S16" s="8">
        <f t="shared" si="1"/>
        <v>848376</v>
      </c>
      <c r="T16" s="10">
        <f t="shared" si="2"/>
        <v>43438</v>
      </c>
      <c r="U16" s="8">
        <v>28267</v>
      </c>
      <c r="W16" s="12"/>
    </row>
    <row r="17" spans="1:23" s="13" customFormat="1" ht="12.75">
      <c r="A17" s="19" t="s">
        <v>22</v>
      </c>
      <c r="B17" s="8">
        <v>1028607</v>
      </c>
      <c r="C17" s="8">
        <v>862936</v>
      </c>
      <c r="D17" s="8">
        <v>245316</v>
      </c>
      <c r="E17" s="10">
        <v>250059</v>
      </c>
      <c r="F17" s="8">
        <v>104516</v>
      </c>
      <c r="G17" s="8">
        <v>101465</v>
      </c>
      <c r="H17" s="8">
        <v>62474</v>
      </c>
      <c r="I17" s="8">
        <v>124317</v>
      </c>
      <c r="J17" s="8" t="s">
        <v>11</v>
      </c>
      <c r="K17" s="8">
        <v>14676</v>
      </c>
      <c r="L17" s="8" t="s">
        <v>11</v>
      </c>
      <c r="M17" s="8" t="s">
        <v>11</v>
      </c>
      <c r="N17" s="8" t="s">
        <v>11</v>
      </c>
      <c r="O17" s="8">
        <f t="shared" si="0"/>
        <v>2794366</v>
      </c>
      <c r="P17" s="9"/>
      <c r="Q17" s="8">
        <v>3179883</v>
      </c>
      <c r="R17" s="8">
        <v>2910648</v>
      </c>
      <c r="S17" s="8">
        <f t="shared" si="1"/>
        <v>2794366</v>
      </c>
      <c r="T17" s="10">
        <f t="shared" si="2"/>
        <v>116282</v>
      </c>
      <c r="U17" s="8">
        <v>58277</v>
      </c>
      <c r="W17" s="12"/>
    </row>
    <row r="18" spans="1:23" s="13" customFormat="1" ht="12.75">
      <c r="A18" s="19" t="s">
        <v>23</v>
      </c>
      <c r="B18" s="8">
        <v>312846</v>
      </c>
      <c r="C18" s="8">
        <v>213679</v>
      </c>
      <c r="D18" s="8">
        <v>56603</v>
      </c>
      <c r="E18" s="10">
        <v>39775</v>
      </c>
      <c r="F18" s="8">
        <v>15713</v>
      </c>
      <c r="G18" s="8">
        <v>13570</v>
      </c>
      <c r="H18" s="8">
        <v>6594</v>
      </c>
      <c r="I18" s="8">
        <v>11177</v>
      </c>
      <c r="J18" s="8" t="s">
        <v>11</v>
      </c>
      <c r="K18" s="8">
        <v>2566</v>
      </c>
      <c r="L18" s="8" t="s">
        <v>11</v>
      </c>
      <c r="M18" s="8" t="s">
        <v>11</v>
      </c>
      <c r="N18" s="8">
        <v>2056</v>
      </c>
      <c r="O18" s="8">
        <f t="shared" si="0"/>
        <v>674579</v>
      </c>
      <c r="P18" s="9"/>
      <c r="Q18" s="8">
        <v>864128</v>
      </c>
      <c r="R18" s="8">
        <v>710569</v>
      </c>
      <c r="S18" s="8">
        <f t="shared" si="1"/>
        <v>674579</v>
      </c>
      <c r="T18" s="10">
        <f t="shared" si="2"/>
        <v>35990</v>
      </c>
      <c r="U18" s="8">
        <v>19022</v>
      </c>
      <c r="W18" s="12"/>
    </row>
    <row r="19" spans="1:23" s="13" customFormat="1" ht="12.75">
      <c r="A19" s="20" t="s">
        <v>24</v>
      </c>
      <c r="B19" s="8">
        <v>95288</v>
      </c>
      <c r="C19" s="8">
        <v>39279</v>
      </c>
      <c r="D19" s="8">
        <v>12725</v>
      </c>
      <c r="E19" s="10">
        <v>9977</v>
      </c>
      <c r="F19" s="8">
        <v>4311</v>
      </c>
      <c r="G19" s="8">
        <v>3876</v>
      </c>
      <c r="H19" s="8">
        <v>3512</v>
      </c>
      <c r="I19" s="8">
        <v>2421</v>
      </c>
      <c r="J19" s="8" t="s">
        <v>11</v>
      </c>
      <c r="K19" s="8">
        <v>663</v>
      </c>
      <c r="L19" s="8" t="s">
        <v>11</v>
      </c>
      <c r="M19" s="8"/>
      <c r="N19" s="8" t="s">
        <v>11</v>
      </c>
      <c r="O19" s="8">
        <f t="shared" si="0"/>
        <v>172052</v>
      </c>
      <c r="P19" s="9"/>
      <c r="Q19" s="8">
        <v>247580</v>
      </c>
      <c r="R19" s="8">
        <v>183983</v>
      </c>
      <c r="S19" s="8">
        <f t="shared" si="1"/>
        <v>172052</v>
      </c>
      <c r="T19" s="10">
        <f t="shared" si="2"/>
        <v>11931</v>
      </c>
      <c r="U19" s="8">
        <v>6610</v>
      </c>
      <c r="W19" s="12"/>
    </row>
    <row r="20" spans="1:23" s="13" customFormat="1" ht="12.75">
      <c r="A20" s="19" t="s">
        <v>25</v>
      </c>
      <c r="B20" s="8">
        <v>985293</v>
      </c>
      <c r="C20" s="8">
        <v>657812</v>
      </c>
      <c r="D20" s="8">
        <v>256214</v>
      </c>
      <c r="E20" s="10">
        <v>270922</v>
      </c>
      <c r="F20" s="10">
        <v>118218</v>
      </c>
      <c r="G20" s="8">
        <v>100185</v>
      </c>
      <c r="H20" s="8">
        <v>38186</v>
      </c>
      <c r="I20" s="8" t="s">
        <v>11</v>
      </c>
      <c r="J20" s="8">
        <v>52753</v>
      </c>
      <c r="K20" s="8">
        <v>32628</v>
      </c>
      <c r="L20" s="8" t="s">
        <v>11</v>
      </c>
      <c r="M20" s="8" t="s">
        <v>11</v>
      </c>
      <c r="N20" s="8" t="s">
        <v>11</v>
      </c>
      <c r="O20" s="8">
        <f t="shared" si="0"/>
        <v>2512211</v>
      </c>
      <c r="P20" s="9"/>
      <c r="Q20" s="8">
        <v>3083677</v>
      </c>
      <c r="R20" s="8">
        <v>2648728</v>
      </c>
      <c r="S20" s="8">
        <f t="shared" si="1"/>
        <v>2512211</v>
      </c>
      <c r="T20" s="10">
        <f t="shared" si="2"/>
        <v>136517</v>
      </c>
      <c r="U20" s="8">
        <v>71656</v>
      </c>
      <c r="W20" s="6"/>
    </row>
    <row r="21" spans="1:23" s="13" customFormat="1" ht="12.75">
      <c r="A21" s="19" t="s">
        <v>26</v>
      </c>
      <c r="B21" s="8">
        <v>776115</v>
      </c>
      <c r="C21" s="8">
        <v>518284</v>
      </c>
      <c r="D21" s="8">
        <v>198095</v>
      </c>
      <c r="E21" s="10">
        <v>186816</v>
      </c>
      <c r="F21" s="8">
        <v>87827</v>
      </c>
      <c r="G21" s="8">
        <v>42015</v>
      </c>
      <c r="H21" s="8">
        <v>24481</v>
      </c>
      <c r="I21" s="8" t="s">
        <v>11</v>
      </c>
      <c r="J21" s="8">
        <v>26989</v>
      </c>
      <c r="K21" s="8">
        <v>10726</v>
      </c>
      <c r="L21" s="8" t="s">
        <v>11</v>
      </c>
      <c r="M21" s="8" t="s">
        <v>11</v>
      </c>
      <c r="N21" s="8" t="s">
        <v>11</v>
      </c>
      <c r="O21" s="8">
        <f t="shared" si="0"/>
        <v>1871348</v>
      </c>
      <c r="P21" s="9"/>
      <c r="Q21" s="8">
        <v>2226907</v>
      </c>
      <c r="R21" s="8">
        <v>1971331</v>
      </c>
      <c r="S21" s="8">
        <f t="shared" si="1"/>
        <v>1871348</v>
      </c>
      <c r="T21" s="10">
        <f t="shared" si="2"/>
        <v>99983</v>
      </c>
      <c r="U21" s="8">
        <v>52383</v>
      </c>
      <c r="W21" s="6"/>
    </row>
    <row r="22" spans="1:23" s="13" customFormat="1" ht="12.75">
      <c r="A22" s="19" t="s">
        <v>27</v>
      </c>
      <c r="B22" s="8">
        <v>134035</v>
      </c>
      <c r="C22" s="8">
        <v>87109</v>
      </c>
      <c r="D22" s="8">
        <v>38176</v>
      </c>
      <c r="E22" s="10">
        <v>18434</v>
      </c>
      <c r="F22" s="8">
        <v>11996</v>
      </c>
      <c r="G22" s="8">
        <v>3319</v>
      </c>
      <c r="H22" s="8">
        <v>3155</v>
      </c>
      <c r="I22" s="8" t="s">
        <v>11</v>
      </c>
      <c r="J22" s="8">
        <v>3901</v>
      </c>
      <c r="K22" s="8" t="s">
        <v>11</v>
      </c>
      <c r="L22" s="8" t="s">
        <v>11</v>
      </c>
      <c r="M22" s="8" t="s">
        <v>11</v>
      </c>
      <c r="N22" s="8" t="s">
        <v>11</v>
      </c>
      <c r="O22" s="8">
        <f t="shared" si="0"/>
        <v>300125</v>
      </c>
      <c r="P22" s="9"/>
      <c r="Q22" s="8">
        <v>374645</v>
      </c>
      <c r="R22" s="8">
        <v>319753</v>
      </c>
      <c r="S22" s="8">
        <f t="shared" si="1"/>
        <v>300125</v>
      </c>
      <c r="T22" s="10">
        <f t="shared" si="2"/>
        <v>19628</v>
      </c>
      <c r="U22" s="8">
        <v>8213</v>
      </c>
      <c r="W22" s="6"/>
    </row>
    <row r="23" spans="1:23" s="13" customFormat="1" ht="12.75">
      <c r="A23" s="19" t="s">
        <v>28</v>
      </c>
      <c r="B23" s="8">
        <v>369041</v>
      </c>
      <c r="C23" s="8">
        <v>260568</v>
      </c>
      <c r="D23" s="8">
        <v>139170</v>
      </c>
      <c r="E23" s="10">
        <v>84286</v>
      </c>
      <c r="F23" s="8">
        <v>22805</v>
      </c>
      <c r="G23" s="8">
        <v>12638</v>
      </c>
      <c r="H23" s="8">
        <v>6150</v>
      </c>
      <c r="I23" s="8" t="s">
        <v>11</v>
      </c>
      <c r="J23" s="8">
        <v>12339</v>
      </c>
      <c r="K23" s="8">
        <v>3148</v>
      </c>
      <c r="L23" s="8" t="s">
        <v>11</v>
      </c>
      <c r="M23" s="8" t="s">
        <v>11</v>
      </c>
      <c r="N23" s="8">
        <v>4008</v>
      </c>
      <c r="O23" s="8">
        <f t="shared" si="0"/>
        <v>914153</v>
      </c>
      <c r="P23" s="9"/>
      <c r="Q23" s="8">
        <v>1255904</v>
      </c>
      <c r="R23" s="8">
        <v>978102</v>
      </c>
      <c r="S23" s="8">
        <f t="shared" si="1"/>
        <v>914153</v>
      </c>
      <c r="T23" s="10">
        <f t="shared" si="2"/>
        <v>63949</v>
      </c>
      <c r="U23" s="8">
        <v>34206</v>
      </c>
      <c r="W23" s="6"/>
    </row>
    <row r="24" spans="1:23" s="13" customFormat="1" ht="12.75">
      <c r="A24" s="19" t="s">
        <v>29</v>
      </c>
      <c r="B24" s="8">
        <v>934913</v>
      </c>
      <c r="C24" s="8">
        <v>519322</v>
      </c>
      <c r="D24" s="8">
        <v>260620</v>
      </c>
      <c r="E24" s="10">
        <v>225346</v>
      </c>
      <c r="F24" s="8">
        <v>127786</v>
      </c>
      <c r="G24" s="8">
        <v>116322</v>
      </c>
      <c r="H24" s="8">
        <v>49396</v>
      </c>
      <c r="I24" s="8" t="s">
        <v>11</v>
      </c>
      <c r="J24" s="8">
        <v>54249</v>
      </c>
      <c r="K24" s="8">
        <v>31436</v>
      </c>
      <c r="L24" s="8" t="s">
        <v>11</v>
      </c>
      <c r="M24" s="8" t="s">
        <v>11</v>
      </c>
      <c r="N24" s="8">
        <f>1074+454</f>
        <v>1528</v>
      </c>
      <c r="O24" s="8">
        <f t="shared" si="0"/>
        <v>2320918</v>
      </c>
      <c r="P24" s="9"/>
      <c r="Q24" s="8">
        <v>3073581</v>
      </c>
      <c r="R24" s="8">
        <v>2476935</v>
      </c>
      <c r="S24" s="8">
        <f t="shared" si="1"/>
        <v>2320918</v>
      </c>
      <c r="T24" s="10">
        <f t="shared" si="2"/>
        <v>156017</v>
      </c>
      <c r="U24" s="8">
        <v>64161</v>
      </c>
      <c r="W24" s="6"/>
    </row>
    <row r="25" spans="1:23" s="13" customFormat="1" ht="12.75">
      <c r="A25" s="19" t="s">
        <v>30</v>
      </c>
      <c r="B25" s="8">
        <v>301781</v>
      </c>
      <c r="C25" s="8">
        <v>244783</v>
      </c>
      <c r="D25" s="8">
        <v>72145</v>
      </c>
      <c r="E25" s="10">
        <v>51426</v>
      </c>
      <c r="F25" s="8">
        <v>23461</v>
      </c>
      <c r="G25" s="8">
        <v>13471</v>
      </c>
      <c r="H25" s="8">
        <v>11074</v>
      </c>
      <c r="I25" s="8">
        <v>16428</v>
      </c>
      <c r="J25" s="8" t="s">
        <v>11</v>
      </c>
      <c r="K25" s="8">
        <v>5449</v>
      </c>
      <c r="L25" s="8" t="s">
        <v>11</v>
      </c>
      <c r="M25" s="8" t="s">
        <v>11</v>
      </c>
      <c r="N25" s="8">
        <f>15761+5516</f>
        <v>21277</v>
      </c>
      <c r="O25" s="8">
        <f t="shared" si="0"/>
        <v>761295</v>
      </c>
      <c r="P25" s="9"/>
      <c r="Q25" s="8">
        <v>913569</v>
      </c>
      <c r="R25" s="8">
        <v>797607</v>
      </c>
      <c r="S25" s="8">
        <f t="shared" si="1"/>
        <v>761295</v>
      </c>
      <c r="T25" s="10">
        <f t="shared" si="2"/>
        <v>36312</v>
      </c>
      <c r="U25" s="8">
        <v>18193</v>
      </c>
      <c r="W25" s="6"/>
    </row>
    <row r="26" spans="1:23" s="13" customFormat="1" ht="12.75">
      <c r="A26" s="23" t="s">
        <v>4</v>
      </c>
      <c r="B26" s="22">
        <f aca="true" t="shared" si="3" ref="B26:I26">SUM(B6:B25)</f>
        <v>12018077</v>
      </c>
      <c r="C26" s="22">
        <f t="shared" si="3"/>
        <v>9859004</v>
      </c>
      <c r="D26" s="22">
        <f t="shared" si="3"/>
        <v>3255104</v>
      </c>
      <c r="E26" s="21">
        <f t="shared" si="3"/>
        <v>1782004</v>
      </c>
      <c r="F26" s="21">
        <f t="shared" si="3"/>
        <v>1321283</v>
      </c>
      <c r="G26" s="22">
        <f t="shared" si="3"/>
        <v>1052772</v>
      </c>
      <c r="H26" s="22">
        <f t="shared" si="3"/>
        <v>691464</v>
      </c>
      <c r="I26" s="22">
        <f t="shared" si="3"/>
        <v>413478</v>
      </c>
      <c r="J26" s="22">
        <f>SUM(J6:J25)</f>
        <v>366196</v>
      </c>
      <c r="K26" s="22">
        <f>SUM(K6:K25)</f>
        <v>176722</v>
      </c>
      <c r="L26" s="22">
        <f>SUM(L6:L25)</f>
        <v>172577</v>
      </c>
      <c r="M26" s="22">
        <f>SUM(M6:M25)</f>
        <v>61912</v>
      </c>
      <c r="N26" s="22">
        <f>SUM(N6:N25)</f>
        <v>174183</v>
      </c>
      <c r="O26" s="22">
        <f>SUM(B26:N26)</f>
        <v>31344776</v>
      </c>
      <c r="P26" s="9"/>
      <c r="Q26" s="21">
        <f>SUM(Q6:Q25)</f>
        <v>36364039</v>
      </c>
      <c r="R26" s="21">
        <f>SUM(R6:R25)</f>
        <v>32877329</v>
      </c>
      <c r="S26" s="21">
        <f>SUM(S6:S25)</f>
        <v>31344776</v>
      </c>
      <c r="T26" s="21">
        <f>SUM(T6:T25)</f>
        <v>1532553</v>
      </c>
      <c r="U26" s="22">
        <f>SUM(U6:U25)</f>
        <v>896163</v>
      </c>
      <c r="W26" s="6"/>
    </row>
    <row r="27" spans="1:21" ht="12.75">
      <c r="A27" s="6" t="s">
        <v>50</v>
      </c>
      <c r="P27" s="7"/>
      <c r="R27" s="14"/>
      <c r="S27" s="14"/>
      <c r="T27" s="14"/>
      <c r="U27" s="14"/>
    </row>
    <row r="28" spans="1:21" ht="12.75">
      <c r="A28" s="25" t="s">
        <v>51</v>
      </c>
      <c r="P28" s="7"/>
      <c r="R28" s="14"/>
      <c r="S28" s="14"/>
      <c r="T28" s="14"/>
      <c r="U28" s="14"/>
    </row>
    <row r="29" spans="1:16" ht="12.75">
      <c r="A29" s="6" t="s">
        <v>52</v>
      </c>
      <c r="P29" s="7"/>
    </row>
    <row r="30" ht="12.75">
      <c r="P30" s="7"/>
    </row>
    <row r="31" ht="12.75">
      <c r="P31" s="7"/>
    </row>
    <row r="32" ht="12.75">
      <c r="P32" s="7"/>
    </row>
    <row r="33" spans="1:16" ht="12.75">
      <c r="A33" s="6" t="s">
        <v>31</v>
      </c>
      <c r="P33" s="7"/>
    </row>
    <row r="34" spans="1:20" ht="63.75">
      <c r="A34" s="3" t="s">
        <v>47</v>
      </c>
      <c r="B34" s="1" t="s">
        <v>46</v>
      </c>
      <c r="C34" s="1" t="s">
        <v>45</v>
      </c>
      <c r="D34" s="1" t="s">
        <v>44</v>
      </c>
      <c r="E34" s="1" t="s">
        <v>43</v>
      </c>
      <c r="F34" s="1" t="s">
        <v>42</v>
      </c>
      <c r="G34" s="1" t="s">
        <v>40</v>
      </c>
      <c r="H34" s="1" t="s">
        <v>39</v>
      </c>
      <c r="I34" s="1" t="s">
        <v>41</v>
      </c>
      <c r="J34" s="1" t="s">
        <v>1</v>
      </c>
      <c r="K34" s="1" t="s">
        <v>2</v>
      </c>
      <c r="L34" s="1" t="s">
        <v>38</v>
      </c>
      <c r="M34" s="1" t="s">
        <v>3</v>
      </c>
      <c r="N34" s="1" t="s">
        <v>53</v>
      </c>
      <c r="O34" s="1" t="s">
        <v>37</v>
      </c>
      <c r="P34" s="15"/>
      <c r="Q34" s="1" t="s">
        <v>33</v>
      </c>
      <c r="R34" s="1" t="s">
        <v>34</v>
      </c>
      <c r="S34" s="1" t="s">
        <v>35</v>
      </c>
      <c r="T34" s="1" t="s">
        <v>36</v>
      </c>
    </row>
    <row r="35" spans="1:20" ht="12.75">
      <c r="A35" s="19" t="s">
        <v>10</v>
      </c>
      <c r="B35" s="16">
        <v>35.002813355296176</v>
      </c>
      <c r="C35" s="16">
        <v>31.86053472667057</v>
      </c>
      <c r="D35" s="16">
        <v>10.539604142178852</v>
      </c>
      <c r="E35" s="16">
        <v>3.5178995789796184</v>
      </c>
      <c r="F35" s="16">
        <v>5.704230863527602</v>
      </c>
      <c r="G35" s="16">
        <v>4.650251903790297</v>
      </c>
      <c r="H35" s="16">
        <v>5.220081533521583</v>
      </c>
      <c r="I35" s="16" t="s">
        <v>11</v>
      </c>
      <c r="J35" s="16">
        <v>2.9695827517767537</v>
      </c>
      <c r="K35" s="16">
        <v>0.5350011442585483</v>
      </c>
      <c r="L35" s="16" t="s">
        <v>11</v>
      </c>
      <c r="M35" s="16" t="s">
        <v>11</v>
      </c>
      <c r="N35" s="16" t="s">
        <v>11</v>
      </c>
      <c r="O35" s="16">
        <f aca="true" t="shared" si="4" ref="O35:O46">O6/$O6*100</f>
        <v>100</v>
      </c>
      <c r="P35" s="17"/>
      <c r="Q35" s="16">
        <f>R6/Q6*100</f>
        <v>93.32200133558017</v>
      </c>
      <c r="R35" s="16">
        <f>S6/R6*100</f>
        <v>94.20131661838506</v>
      </c>
      <c r="S35" s="16">
        <f>T6/R6*100</f>
        <v>5.798683381614931</v>
      </c>
      <c r="T35" s="16">
        <f>U6/T6*100</f>
        <v>62.17763316461799</v>
      </c>
    </row>
    <row r="36" spans="1:20" ht="12.75">
      <c r="A36" s="20" t="s">
        <v>12</v>
      </c>
      <c r="B36" s="16" t="s">
        <v>11</v>
      </c>
      <c r="C36" s="16" t="s">
        <v>11</v>
      </c>
      <c r="D36" s="16" t="s">
        <v>11</v>
      </c>
      <c r="E36" s="16">
        <v>3.219477679145761</v>
      </c>
      <c r="F36" s="16" t="s">
        <v>11</v>
      </c>
      <c r="G36" s="16" t="s">
        <v>11</v>
      </c>
      <c r="H36" s="16" t="s">
        <v>11</v>
      </c>
      <c r="I36" s="16" t="s">
        <v>11</v>
      </c>
      <c r="J36" s="16" t="s">
        <v>11</v>
      </c>
      <c r="K36" s="16">
        <v>2.146854496333462</v>
      </c>
      <c r="L36" s="16" t="s">
        <v>11</v>
      </c>
      <c r="M36" s="16" t="s">
        <v>11</v>
      </c>
      <c r="N36" s="16">
        <v>94.63366782452077</v>
      </c>
      <c r="O36" s="16">
        <f t="shared" si="4"/>
        <v>100</v>
      </c>
      <c r="P36" s="17"/>
      <c r="Q36" s="16">
        <f aca="true" t="shared" si="5" ref="Q36:R54">R7/Q7*100</f>
        <v>91.20385399488384</v>
      </c>
      <c r="R36" s="16">
        <f t="shared" si="5"/>
        <v>88.53453308085481</v>
      </c>
      <c r="S36" s="16">
        <f aca="true" t="shared" si="6" ref="S36:S51">T7/R7*100</f>
        <v>11.46546691914518</v>
      </c>
      <c r="T36" s="16">
        <f aca="true" t="shared" si="7" ref="T36:T54">U7/T7*100</f>
        <v>75.52464919905624</v>
      </c>
    </row>
    <row r="37" spans="1:20" ht="12.75">
      <c r="A37" s="19" t="s">
        <v>13</v>
      </c>
      <c r="B37" s="16">
        <v>40.668086995696974</v>
      </c>
      <c r="C37" s="16">
        <v>29.360788591657194</v>
      </c>
      <c r="D37" s="16">
        <v>11.922375480148057</v>
      </c>
      <c r="E37" s="16">
        <v>3.5789949729258974</v>
      </c>
      <c r="F37" s="16">
        <v>4.175759670960734</v>
      </c>
      <c r="G37" s="16">
        <v>3.1084206034600412</v>
      </c>
      <c r="H37" s="16">
        <v>3.011196080460059</v>
      </c>
      <c r="I37" s="16">
        <v>2.960539512602813</v>
      </c>
      <c r="J37" s="16" t="s">
        <v>11</v>
      </c>
      <c r="K37" s="16">
        <v>0.44206925265342323</v>
      </c>
      <c r="L37" s="16" t="s">
        <v>11</v>
      </c>
      <c r="M37" s="16" t="s">
        <v>11</v>
      </c>
      <c r="N37" s="16">
        <v>0.771768839434804</v>
      </c>
      <c r="O37" s="16">
        <f t="shared" si="4"/>
        <v>100</v>
      </c>
      <c r="P37" s="17"/>
      <c r="Q37" s="16">
        <f t="shared" si="5"/>
        <v>94.89606881924814</v>
      </c>
      <c r="R37" s="16">
        <f t="shared" si="5"/>
        <v>95.90854429960278</v>
      </c>
      <c r="S37" s="16">
        <f t="shared" si="6"/>
        <v>4.091455700397214</v>
      </c>
      <c r="T37" s="16">
        <f t="shared" si="7"/>
        <v>67.72872692257505</v>
      </c>
    </row>
    <row r="38" spans="1:20" ht="12.75">
      <c r="A38" s="19" t="s">
        <v>14</v>
      </c>
      <c r="B38" s="16">
        <v>33.437622946212784</v>
      </c>
      <c r="C38" s="16">
        <v>11.547420549425158</v>
      </c>
      <c r="D38" s="16">
        <v>6.861049182648374</v>
      </c>
      <c r="E38" s="16">
        <v>2.3597346339351324</v>
      </c>
      <c r="F38" s="16">
        <v>2.9731907001142814</v>
      </c>
      <c r="G38" s="16">
        <v>0</v>
      </c>
      <c r="H38" s="16">
        <v>1.3697118817301668</v>
      </c>
      <c r="I38" s="16">
        <v>3.309373783548054</v>
      </c>
      <c r="J38" s="16" t="s">
        <v>11</v>
      </c>
      <c r="K38" s="16">
        <v>0.32015454013692957</v>
      </c>
      <c r="L38" s="16">
        <v>35.924128786222944</v>
      </c>
      <c r="M38" s="16" t="s">
        <v>11</v>
      </c>
      <c r="N38" s="16">
        <v>1.89761299602617</v>
      </c>
      <c r="O38" s="16">
        <f t="shared" si="4"/>
        <v>100</v>
      </c>
      <c r="P38" s="17"/>
      <c r="Q38" s="16">
        <f t="shared" si="5"/>
        <v>92.60476930631293</v>
      </c>
      <c r="R38" s="16">
        <f t="shared" si="5"/>
        <v>95.76201079232058</v>
      </c>
      <c r="S38" s="16">
        <f t="shared" si="6"/>
        <v>4.237989207679412</v>
      </c>
      <c r="T38" s="16">
        <f t="shared" si="7"/>
        <v>70.68203198494825</v>
      </c>
    </row>
    <row r="39" spans="1:20" ht="12.75">
      <c r="A39" s="19" t="s">
        <v>15</v>
      </c>
      <c r="B39" s="16">
        <v>51.31831930928927</v>
      </c>
      <c r="C39" s="16">
        <v>22.57460955496083</v>
      </c>
      <c r="D39" s="16">
        <v>9.937882185120609</v>
      </c>
      <c r="E39" s="16">
        <v>3.103107181671412</v>
      </c>
      <c r="F39" s="16">
        <v>5.053012742260688</v>
      </c>
      <c r="G39" s="16">
        <v>3.1422384197757176</v>
      </c>
      <c r="H39" s="16">
        <v>2.280463668864202</v>
      </c>
      <c r="I39" s="16" t="s">
        <v>11</v>
      </c>
      <c r="J39" s="16">
        <v>2.1610528804221976</v>
      </c>
      <c r="K39" s="16">
        <v>0.42931405763506936</v>
      </c>
      <c r="L39" s="16" t="s">
        <v>11</v>
      </c>
      <c r="M39" s="16" t="s">
        <v>11</v>
      </c>
      <c r="N39" s="16" t="s">
        <v>11</v>
      </c>
      <c r="O39" s="16">
        <f t="shared" si="4"/>
        <v>100</v>
      </c>
      <c r="P39" s="17"/>
      <c r="Q39" s="16">
        <f t="shared" si="5"/>
        <v>93.46911524744525</v>
      </c>
      <c r="R39" s="16">
        <f t="shared" si="5"/>
        <v>95.76082875036893</v>
      </c>
      <c r="S39" s="16">
        <f t="shared" si="6"/>
        <v>4.23917124963107</v>
      </c>
      <c r="T39" s="16">
        <f t="shared" si="7"/>
        <v>66.68124738002807</v>
      </c>
    </row>
    <row r="40" spans="1:20" ht="12.75">
      <c r="A40" s="19" t="s">
        <v>16</v>
      </c>
      <c r="B40" s="16">
        <v>38.43333285959583</v>
      </c>
      <c r="C40" s="16">
        <v>23.84781656539451</v>
      </c>
      <c r="D40" s="16">
        <v>8.382569733083372</v>
      </c>
      <c r="E40" s="16">
        <v>4.198261727910159</v>
      </c>
      <c r="F40" s="16">
        <v>5.845834619961318</v>
      </c>
      <c r="G40" s="16">
        <v>2.3114083311476805</v>
      </c>
      <c r="H40" s="16">
        <v>1.4329698044023995</v>
      </c>
      <c r="I40" s="16">
        <v>3.0499220271141505</v>
      </c>
      <c r="J40" s="16" t="s">
        <v>11</v>
      </c>
      <c r="K40" s="16">
        <v>0.4307565889349563</v>
      </c>
      <c r="L40" s="16" t="s">
        <v>11</v>
      </c>
      <c r="M40" s="16">
        <v>7.999100760090286</v>
      </c>
      <c r="N40" s="16">
        <v>4.068026982365336</v>
      </c>
      <c r="O40" s="16">
        <f t="shared" si="4"/>
        <v>100</v>
      </c>
      <c r="P40" s="17"/>
      <c r="Q40" s="16">
        <f t="shared" si="5"/>
        <v>90.27621103112112</v>
      </c>
      <c r="R40" s="16">
        <f t="shared" si="5"/>
        <v>96.4252299481363</v>
      </c>
      <c r="S40" s="16">
        <f t="shared" si="6"/>
        <v>3.574770051863692</v>
      </c>
      <c r="T40" s="16">
        <f t="shared" si="7"/>
        <v>60.05088171743221</v>
      </c>
    </row>
    <row r="41" spans="1:20" ht="12.75">
      <c r="A41" s="19" t="s">
        <v>17</v>
      </c>
      <c r="B41" s="16">
        <v>33.36895221647514</v>
      </c>
      <c r="C41" s="16">
        <v>36.20640724583259</v>
      </c>
      <c r="D41" s="16">
        <v>11.809346971760426</v>
      </c>
      <c r="E41" s="16">
        <v>3.718870970812128</v>
      </c>
      <c r="F41" s="16">
        <v>3.6794162079473662</v>
      </c>
      <c r="G41" s="16">
        <v>3.5917677983377083</v>
      </c>
      <c r="H41" s="16">
        <v>3.3384266894166057</v>
      </c>
      <c r="I41" s="16">
        <v>3.8644036706773246</v>
      </c>
      <c r="J41" s="16" t="s">
        <v>11</v>
      </c>
      <c r="K41" s="16">
        <v>0.4224082287407182</v>
      </c>
      <c r="L41" s="16" t="s">
        <v>11</v>
      </c>
      <c r="M41" s="16" t="s">
        <v>11</v>
      </c>
      <c r="N41" s="16" t="s">
        <v>11</v>
      </c>
      <c r="O41" s="16">
        <f t="shared" si="4"/>
        <v>100</v>
      </c>
      <c r="P41" s="17"/>
      <c r="Q41" s="16">
        <f t="shared" si="5"/>
        <v>91.81963282071453</v>
      </c>
      <c r="R41" s="16">
        <f t="shared" si="5"/>
        <v>95.2156318687656</v>
      </c>
      <c r="S41" s="16">
        <f t="shared" si="6"/>
        <v>4.784368131234409</v>
      </c>
      <c r="T41" s="16">
        <f t="shared" si="7"/>
        <v>60.15084202913524</v>
      </c>
    </row>
    <row r="42" spans="1:20" ht="12.75">
      <c r="A42" s="19" t="s">
        <v>18</v>
      </c>
      <c r="B42" s="16">
        <v>27.883193831485737</v>
      </c>
      <c r="C42" s="16">
        <v>48.160875717117605</v>
      </c>
      <c r="D42" s="16">
        <v>8.804309621611116</v>
      </c>
      <c r="E42" s="16">
        <v>2.680778681667377</v>
      </c>
      <c r="F42" s="16">
        <v>4.330310804186584</v>
      </c>
      <c r="G42" s="16">
        <v>4.477760488891902</v>
      </c>
      <c r="H42" s="16">
        <v>1.5518070325231763</v>
      </c>
      <c r="I42" s="16" t="s">
        <v>11</v>
      </c>
      <c r="J42" s="16">
        <v>1.7297811138230847</v>
      </c>
      <c r="K42" s="16">
        <v>0.23451670554380252</v>
      </c>
      <c r="L42" s="16" t="s">
        <v>11</v>
      </c>
      <c r="M42" s="16" t="s">
        <v>11</v>
      </c>
      <c r="N42" s="16">
        <v>0.14666600314961617</v>
      </c>
      <c r="O42" s="16">
        <f t="shared" si="4"/>
        <v>100</v>
      </c>
      <c r="P42" s="17"/>
      <c r="Q42" s="16">
        <f t="shared" si="5"/>
        <v>95.92431896229475</v>
      </c>
      <c r="R42" s="16">
        <f t="shared" si="5"/>
        <v>96.74270200274148</v>
      </c>
      <c r="S42" s="16">
        <f t="shared" si="6"/>
        <v>3.2572979972585125</v>
      </c>
      <c r="T42" s="16">
        <f t="shared" si="7"/>
        <v>70.68907328313568</v>
      </c>
    </row>
    <row r="43" spans="1:20" ht="12.75">
      <c r="A43" s="19" t="s">
        <v>19</v>
      </c>
      <c r="B43" s="16">
        <v>31.04087206946365</v>
      </c>
      <c r="C43" s="16">
        <v>46.64447428764099</v>
      </c>
      <c r="D43" s="16">
        <v>10.37173339626035</v>
      </c>
      <c r="E43" s="16">
        <v>3.3398602436919425</v>
      </c>
      <c r="F43" s="16">
        <v>2.6890252012979583</v>
      </c>
      <c r="G43" s="16">
        <v>2.863179254942356</v>
      </c>
      <c r="H43" s="16">
        <v>1.0961409034887817</v>
      </c>
      <c r="I43" s="16" t="s">
        <v>11</v>
      </c>
      <c r="J43" s="16">
        <v>1.6875841549418698</v>
      </c>
      <c r="K43" s="16">
        <v>0.2671304882721099</v>
      </c>
      <c r="L43" s="16" t="s">
        <v>11</v>
      </c>
      <c r="M43" s="16" t="s">
        <v>11</v>
      </c>
      <c r="N43" s="16" t="s">
        <v>11</v>
      </c>
      <c r="O43" s="16">
        <f t="shared" si="4"/>
        <v>100</v>
      </c>
      <c r="P43" s="17"/>
      <c r="Q43" s="16">
        <f t="shared" si="5"/>
        <v>94.96819695672876</v>
      </c>
      <c r="R43" s="16">
        <f t="shared" si="5"/>
        <v>96.06582235706799</v>
      </c>
      <c r="S43" s="16">
        <f t="shared" si="6"/>
        <v>3.9341776429320094</v>
      </c>
      <c r="T43" s="16">
        <f t="shared" si="7"/>
        <v>67.46444525972764</v>
      </c>
    </row>
    <row r="44" spans="1:20" ht="12.75">
      <c r="A44" s="19" t="s">
        <v>20</v>
      </c>
      <c r="B44" s="16">
        <v>30.462464824115614</v>
      </c>
      <c r="C44" s="16">
        <v>46.298116737266675</v>
      </c>
      <c r="D44" s="16">
        <v>11.748596440011836</v>
      </c>
      <c r="E44" s="16">
        <v>4.4339984231671306</v>
      </c>
      <c r="F44" s="16">
        <v>1.880085236356126</v>
      </c>
      <c r="G44" s="16">
        <v>2.434757050567878</v>
      </c>
      <c r="H44" s="16">
        <v>0.6682673307635327</v>
      </c>
      <c r="I44" s="16">
        <v>1.341102313416385</v>
      </c>
      <c r="J44" s="16" t="s">
        <v>11</v>
      </c>
      <c r="K44" s="16">
        <v>0.35210638259843785</v>
      </c>
      <c r="L44" s="16" t="s">
        <v>11</v>
      </c>
      <c r="M44" s="16" t="s">
        <v>11</v>
      </c>
      <c r="N44" s="16">
        <v>0.38050526173638294</v>
      </c>
      <c r="O44" s="16">
        <f t="shared" si="4"/>
        <v>100</v>
      </c>
      <c r="P44" s="17"/>
      <c r="Q44" s="16">
        <f t="shared" si="5"/>
        <v>93.594156511788</v>
      </c>
      <c r="R44" s="16">
        <f t="shared" si="5"/>
        <v>96.20025600366812</v>
      </c>
      <c r="S44" s="16">
        <f t="shared" si="6"/>
        <v>3.7997439963318875</v>
      </c>
      <c r="T44" s="16">
        <f t="shared" si="7"/>
        <v>59.113077580572174</v>
      </c>
    </row>
    <row r="45" spans="1:20" ht="12.75">
      <c r="A45" s="19" t="s">
        <v>21</v>
      </c>
      <c r="B45" s="16">
        <v>39.43216215451639</v>
      </c>
      <c r="C45" s="16">
        <v>38.99414882080587</v>
      </c>
      <c r="D45" s="16">
        <v>8.433878374682923</v>
      </c>
      <c r="E45" s="16">
        <v>3.726178015408262</v>
      </c>
      <c r="F45" s="16">
        <v>2.9680236121719616</v>
      </c>
      <c r="G45" s="16">
        <v>3.533928352522938</v>
      </c>
      <c r="H45" s="16">
        <v>0.9756287306571614</v>
      </c>
      <c r="I45" s="16">
        <v>1.648207870095335</v>
      </c>
      <c r="J45" s="16" t="s">
        <v>11</v>
      </c>
      <c r="K45" s="16">
        <v>0.2878440691391553</v>
      </c>
      <c r="L45" s="16" t="s">
        <v>11</v>
      </c>
      <c r="M45" s="16" t="s">
        <v>11</v>
      </c>
      <c r="N45" s="16" t="s">
        <v>11</v>
      </c>
      <c r="O45" s="16">
        <f t="shared" si="4"/>
        <v>100</v>
      </c>
      <c r="P45" s="17"/>
      <c r="Q45" s="16">
        <f t="shared" si="5"/>
        <v>92.47997577597756</v>
      </c>
      <c r="R45" s="16">
        <f t="shared" si="5"/>
        <v>95.1292534093432</v>
      </c>
      <c r="S45" s="16">
        <f t="shared" si="6"/>
        <v>4.870746590656797</v>
      </c>
      <c r="T45" s="16">
        <f t="shared" si="7"/>
        <v>65.07435885630095</v>
      </c>
    </row>
    <row r="46" spans="1:20" ht="12.75">
      <c r="A46" s="19" t="s">
        <v>22</v>
      </c>
      <c r="B46" s="16">
        <v>36.81003132732076</v>
      </c>
      <c r="C46" s="16">
        <v>30.88128040492906</v>
      </c>
      <c r="D46" s="16">
        <v>8.778950216256568</v>
      </c>
      <c r="E46" s="16">
        <v>8.948684603233792</v>
      </c>
      <c r="F46" s="16">
        <v>3.740240183283077</v>
      </c>
      <c r="G46" s="16">
        <v>3.631056203804369</v>
      </c>
      <c r="H46" s="16">
        <v>2.2357128593748996</v>
      </c>
      <c r="I46" s="16">
        <v>4.448844567962822</v>
      </c>
      <c r="J46" s="16" t="s">
        <v>11</v>
      </c>
      <c r="K46" s="16">
        <v>0.5251996338346516</v>
      </c>
      <c r="L46" s="16" t="s">
        <v>11</v>
      </c>
      <c r="M46" s="16" t="s">
        <v>11</v>
      </c>
      <c r="N46" s="16" t="s">
        <v>11</v>
      </c>
      <c r="O46" s="16">
        <f t="shared" si="4"/>
        <v>100</v>
      </c>
      <c r="P46" s="17"/>
      <c r="Q46" s="16">
        <f t="shared" si="5"/>
        <v>91.53317905092734</v>
      </c>
      <c r="R46" s="16">
        <f t="shared" si="5"/>
        <v>96.00494460340103</v>
      </c>
      <c r="S46" s="16">
        <f t="shared" si="6"/>
        <v>3.9950553965989704</v>
      </c>
      <c r="T46" s="16">
        <f t="shared" si="7"/>
        <v>50.116957052682274</v>
      </c>
    </row>
    <row r="47" spans="1:20" ht="12.75">
      <c r="A47" s="19" t="s">
        <v>23</v>
      </c>
      <c r="B47" s="16">
        <v>46.37648073835681</v>
      </c>
      <c r="C47" s="16">
        <v>22.82972589682189</v>
      </c>
      <c r="D47" s="16">
        <v>7.396019807965033</v>
      </c>
      <c r="E47" s="16">
        <v>5.798828261223351</v>
      </c>
      <c r="F47" s="16">
        <v>2.329304647787731</v>
      </c>
      <c r="G47" s="16">
        <v>2.252807290819055</v>
      </c>
      <c r="H47" s="16">
        <v>2.041243345035222</v>
      </c>
      <c r="I47" s="16">
        <v>1.4071327273149978</v>
      </c>
      <c r="J47" s="16" t="s">
        <v>11</v>
      </c>
      <c r="K47" s="16">
        <v>0.3803853959284235</v>
      </c>
      <c r="L47" s="16" t="s">
        <v>11</v>
      </c>
      <c r="M47" s="16" t="s">
        <v>11</v>
      </c>
      <c r="N47" s="16" t="s">
        <v>11</v>
      </c>
      <c r="O47" s="16">
        <f>O19/$O19*100</f>
        <v>100</v>
      </c>
      <c r="P47" s="17"/>
      <c r="Q47" s="16">
        <f t="shared" si="5"/>
        <v>82.22960024440825</v>
      </c>
      <c r="R47" s="16">
        <f t="shared" si="5"/>
        <v>94.9350450132218</v>
      </c>
      <c r="S47" s="16">
        <f t="shared" si="6"/>
        <v>5.0649549867782016</v>
      </c>
      <c r="T47" s="16">
        <f t="shared" si="7"/>
        <v>52.85357043623229</v>
      </c>
    </row>
    <row r="48" spans="1:20" ht="12.75">
      <c r="A48" s="20" t="s">
        <v>24</v>
      </c>
      <c r="B48" s="16">
        <v>55.38325622486225</v>
      </c>
      <c r="C48" s="16">
        <v>26.184584017823344</v>
      </c>
      <c r="D48" s="16">
        <v>10.198745248707214</v>
      </c>
      <c r="E48" s="16">
        <v>10.784205626040169</v>
      </c>
      <c r="F48" s="16">
        <v>2.5056378304233604</v>
      </c>
      <c r="G48" s="16">
        <v>3.9879213967298126</v>
      </c>
      <c r="H48" s="16">
        <v>1.5200156356293322</v>
      </c>
      <c r="I48" s="16" t="s">
        <v>11</v>
      </c>
      <c r="J48" s="16">
        <v>2.099863427076786</v>
      </c>
      <c r="K48" s="16">
        <v>0.38534861553483835</v>
      </c>
      <c r="L48" s="16" t="s">
        <v>11</v>
      </c>
      <c r="M48" s="16" t="s">
        <v>11</v>
      </c>
      <c r="N48" s="16" t="s">
        <v>11</v>
      </c>
      <c r="O48" s="16">
        <f>O20/$O20*100</f>
        <v>100</v>
      </c>
      <c r="P48" s="7"/>
      <c r="Q48" s="16">
        <f t="shared" si="5"/>
        <v>74.31254543985783</v>
      </c>
      <c r="R48" s="16">
        <f t="shared" si="5"/>
        <v>93.51516172689868</v>
      </c>
      <c r="S48" s="16">
        <f t="shared" si="6"/>
        <v>6.484838273101319</v>
      </c>
      <c r="T48" s="16">
        <f t="shared" si="7"/>
        <v>55.401894225127826</v>
      </c>
    </row>
    <row r="49" spans="1:20" ht="12.75">
      <c r="A49" s="19" t="s">
        <v>25</v>
      </c>
      <c r="B49" s="16">
        <v>39.22015308427517</v>
      </c>
      <c r="C49" s="16">
        <v>26.184584017823344</v>
      </c>
      <c r="D49" s="16">
        <v>10.198745248707214</v>
      </c>
      <c r="E49" s="16">
        <v>10.784205626040169</v>
      </c>
      <c r="F49" s="16">
        <v>4.705735306469083</v>
      </c>
      <c r="G49" s="16">
        <v>3.9879213967298126</v>
      </c>
      <c r="H49" s="16">
        <v>1.5200156356293322</v>
      </c>
      <c r="I49" s="16" t="s">
        <v>11</v>
      </c>
      <c r="J49" s="16">
        <v>2.099863427076786</v>
      </c>
      <c r="K49" s="16">
        <v>1.2987762572490926</v>
      </c>
      <c r="L49" s="16" t="s">
        <v>11</v>
      </c>
      <c r="M49" s="16" t="s">
        <v>11</v>
      </c>
      <c r="N49" s="16" t="s">
        <v>11</v>
      </c>
      <c r="O49" s="16">
        <f aca="true" t="shared" si="8" ref="O49:O54">O20/$O20*100</f>
        <v>100</v>
      </c>
      <c r="P49" s="17"/>
      <c r="Q49" s="16">
        <f t="shared" si="5"/>
        <v>85.89511806846177</v>
      </c>
      <c r="R49" s="16">
        <f t="shared" si="5"/>
        <v>94.84594114608974</v>
      </c>
      <c r="S49" s="16">
        <f t="shared" si="6"/>
        <v>5.1540588539102545</v>
      </c>
      <c r="T49" s="16">
        <f t="shared" si="7"/>
        <v>52.488701040896004</v>
      </c>
    </row>
    <row r="50" spans="1:20" ht="12.75">
      <c r="A50" s="19" t="s">
        <v>26</v>
      </c>
      <c r="B50" s="16">
        <v>41.473579473192586</v>
      </c>
      <c r="C50" s="16">
        <v>27.695757282985312</v>
      </c>
      <c r="D50" s="16">
        <v>10.585684757725447</v>
      </c>
      <c r="E50" s="16">
        <v>9.982964152044408</v>
      </c>
      <c r="F50" s="16">
        <v>4.693247861969019</v>
      </c>
      <c r="G50" s="16">
        <v>2.2451729982878654</v>
      </c>
      <c r="H50" s="16">
        <v>1.3082013607303398</v>
      </c>
      <c r="I50" s="16" t="s">
        <v>11</v>
      </c>
      <c r="J50" s="16">
        <v>1.4422223979719433</v>
      </c>
      <c r="K50" s="16">
        <v>0.5731697150930773</v>
      </c>
      <c r="L50" s="16" t="s">
        <v>11</v>
      </c>
      <c r="M50" s="16" t="s">
        <v>11</v>
      </c>
      <c r="N50" s="16" t="s">
        <v>11</v>
      </c>
      <c r="O50" s="16">
        <f t="shared" si="8"/>
        <v>100</v>
      </c>
      <c r="P50" s="17"/>
      <c r="Q50" s="16">
        <f t="shared" si="5"/>
        <v>88.52327465852863</v>
      </c>
      <c r="R50" s="16">
        <f t="shared" si="5"/>
        <v>94.92814753077997</v>
      </c>
      <c r="S50" s="16">
        <f t="shared" si="6"/>
        <v>5.071852469220035</v>
      </c>
      <c r="T50" s="16">
        <f t="shared" si="7"/>
        <v>52.39190662412611</v>
      </c>
    </row>
    <row r="51" spans="1:20" ht="12.75">
      <c r="A51" s="19" t="s">
        <v>27</v>
      </c>
      <c r="B51" s="16">
        <v>44.65972511453561</v>
      </c>
      <c r="C51" s="16">
        <v>29.02423990004165</v>
      </c>
      <c r="D51" s="16">
        <v>12.72003331945023</v>
      </c>
      <c r="E51" s="16">
        <v>6.142107455226989</v>
      </c>
      <c r="F51" s="16">
        <v>3.997001249479384</v>
      </c>
      <c r="G51" s="16">
        <v>1.105872553102874</v>
      </c>
      <c r="H51" s="16">
        <v>1.051228654727197</v>
      </c>
      <c r="I51" s="16" t="s">
        <v>11</v>
      </c>
      <c r="J51" s="16">
        <v>1.2997917534360683</v>
      </c>
      <c r="K51" s="16" t="s">
        <v>11</v>
      </c>
      <c r="L51" s="16" t="s">
        <v>11</v>
      </c>
      <c r="M51" s="16" t="s">
        <v>11</v>
      </c>
      <c r="N51" s="16" t="s">
        <v>11</v>
      </c>
      <c r="O51" s="16">
        <f t="shared" si="8"/>
        <v>100</v>
      </c>
      <c r="P51" s="17"/>
      <c r="Q51" s="16">
        <f t="shared" si="5"/>
        <v>85.34826302232781</v>
      </c>
      <c r="R51" s="16">
        <f t="shared" si="5"/>
        <v>93.86151185446266</v>
      </c>
      <c r="S51" s="16">
        <f t="shared" si="6"/>
        <v>6.138488145537337</v>
      </c>
      <c r="T51" s="16">
        <f t="shared" si="7"/>
        <v>41.8432851029142</v>
      </c>
    </row>
    <row r="52" spans="1:20" ht="12.75">
      <c r="A52" s="19" t="s">
        <v>28</v>
      </c>
      <c r="B52" s="16">
        <v>40.36971929206599</v>
      </c>
      <c r="C52" s="16">
        <v>28.503762499275286</v>
      </c>
      <c r="D52" s="16">
        <v>15.223928598385609</v>
      </c>
      <c r="E52" s="16">
        <v>9.220119607986847</v>
      </c>
      <c r="F52" s="16">
        <v>2.494658990344067</v>
      </c>
      <c r="G52" s="16">
        <v>1.382481925892055</v>
      </c>
      <c r="H52" s="16">
        <v>0.6727539044339405</v>
      </c>
      <c r="I52" s="16" t="s">
        <v>11</v>
      </c>
      <c r="J52" s="16">
        <v>1.3497740531399012</v>
      </c>
      <c r="K52" s="16">
        <v>0.34436248636716177</v>
      </c>
      <c r="L52" s="16" t="s">
        <v>11</v>
      </c>
      <c r="M52" s="16" t="s">
        <v>11</v>
      </c>
      <c r="N52" s="16">
        <v>0.43843864210914363</v>
      </c>
      <c r="O52" s="16">
        <f t="shared" si="8"/>
        <v>100</v>
      </c>
      <c r="P52" s="17"/>
      <c r="Q52" s="16">
        <f t="shared" si="5"/>
        <v>77.8803156929192</v>
      </c>
      <c r="R52" s="16">
        <f t="shared" si="5"/>
        <v>93.46192932843405</v>
      </c>
      <c r="S52" s="16">
        <f>T23/R23*100</f>
        <v>6.538070671565952</v>
      </c>
      <c r="T52" s="16">
        <f t="shared" si="7"/>
        <v>53.48949944487013</v>
      </c>
    </row>
    <row r="53" spans="1:20" ht="12.75">
      <c r="A53" s="19" t="s">
        <v>29</v>
      </c>
      <c r="B53" s="16">
        <v>40.28203495341068</v>
      </c>
      <c r="C53" s="16">
        <v>22.375715126514596</v>
      </c>
      <c r="D53" s="16">
        <v>11.229177420313858</v>
      </c>
      <c r="E53" s="16">
        <v>9.709347766702658</v>
      </c>
      <c r="F53" s="16">
        <v>5.50583863798721</v>
      </c>
      <c r="G53" s="16">
        <v>5.011896154883542</v>
      </c>
      <c r="H53" s="16">
        <v>2.128295786408654</v>
      </c>
      <c r="I53" s="16" t="s">
        <v>11</v>
      </c>
      <c r="J53" s="16">
        <v>2.337394082858593</v>
      </c>
      <c r="K53" s="16">
        <v>1.3544640525860887</v>
      </c>
      <c r="L53" s="16" t="s">
        <v>11</v>
      </c>
      <c r="M53" s="16" t="s">
        <v>11</v>
      </c>
      <c r="N53" s="16">
        <v>0.0658360183341247</v>
      </c>
      <c r="O53" s="16">
        <f t="shared" si="8"/>
        <v>100</v>
      </c>
      <c r="P53" s="17"/>
      <c r="Q53" s="16">
        <f t="shared" si="5"/>
        <v>80.58792008409735</v>
      </c>
      <c r="R53" s="16">
        <f t="shared" si="5"/>
        <v>93.70120733890877</v>
      </c>
      <c r="S53" s="16">
        <f>T24/R24*100</f>
        <v>6.298792661091228</v>
      </c>
      <c r="T53" s="16">
        <f t="shared" si="7"/>
        <v>41.12436465256991</v>
      </c>
    </row>
    <row r="54" spans="1:20" ht="12.75">
      <c r="A54" s="19" t="s">
        <v>30</v>
      </c>
      <c r="B54" s="16">
        <v>39.64048102246829</v>
      </c>
      <c r="C54" s="16">
        <v>32.15350159924865</v>
      </c>
      <c r="D54" s="16">
        <v>9.476615503845421</v>
      </c>
      <c r="E54" s="16">
        <v>6.755068665891671</v>
      </c>
      <c r="F54" s="16">
        <v>3.0817225911111987</v>
      </c>
      <c r="G54" s="16">
        <v>1.7694848908767296</v>
      </c>
      <c r="H54" s="16">
        <v>1.4546266558955463</v>
      </c>
      <c r="I54" s="16">
        <v>2.1579019959411267</v>
      </c>
      <c r="J54" s="16" t="s">
        <v>11</v>
      </c>
      <c r="K54" s="16">
        <v>0.7157540769346967</v>
      </c>
      <c r="L54" s="16" t="s">
        <v>11</v>
      </c>
      <c r="M54" s="16" t="s">
        <v>11</v>
      </c>
      <c r="N54" s="16">
        <v>2.7948429977866662</v>
      </c>
      <c r="O54" s="16">
        <f t="shared" si="8"/>
        <v>100</v>
      </c>
      <c r="P54" s="17"/>
      <c r="Q54" s="16">
        <f t="shared" si="5"/>
        <v>87.3067058974199</v>
      </c>
      <c r="R54" s="16">
        <f t="shared" si="5"/>
        <v>95.44738198135173</v>
      </c>
      <c r="S54" s="16">
        <f>T25/R25*100</f>
        <v>4.552618018648282</v>
      </c>
      <c r="T54" s="16">
        <f t="shared" si="7"/>
        <v>50.101894690460455</v>
      </c>
    </row>
    <row r="55" spans="1:20" ht="12.75">
      <c r="A55" s="23" t="s">
        <v>4</v>
      </c>
      <c r="B55" s="24">
        <f aca="true" t="shared" si="9" ref="B55:O55">B26/$O26*100</f>
        <v>38.341562881163995</v>
      </c>
      <c r="C55" s="24">
        <f t="shared" si="9"/>
        <v>31.4534198617339</v>
      </c>
      <c r="D55" s="24">
        <f t="shared" si="9"/>
        <v>10.384837333021617</v>
      </c>
      <c r="E55" s="24">
        <f t="shared" si="9"/>
        <v>5.685170632580051</v>
      </c>
      <c r="F55" s="24">
        <f t="shared" si="9"/>
        <v>4.215321238856516</v>
      </c>
      <c r="G55" s="24">
        <f t="shared" si="9"/>
        <v>3.3586840754580605</v>
      </c>
      <c r="H55" s="24">
        <f t="shared" si="9"/>
        <v>2.2059943896233296</v>
      </c>
      <c r="I55" s="24">
        <f t="shared" si="9"/>
        <v>1.3191289036488887</v>
      </c>
      <c r="J55" s="24">
        <f t="shared" si="9"/>
        <v>1.168283990927228</v>
      </c>
      <c r="K55" s="24">
        <f t="shared" si="9"/>
        <v>0.5638004878388667</v>
      </c>
      <c r="L55" s="24">
        <f t="shared" si="9"/>
        <v>0.5505765936882113</v>
      </c>
      <c r="M55" s="24">
        <f t="shared" si="9"/>
        <v>0.1975193569735512</v>
      </c>
      <c r="N55" s="24">
        <f t="shared" si="9"/>
        <v>0.5557002544857873</v>
      </c>
      <c r="O55" s="24">
        <f t="shared" si="9"/>
        <v>100</v>
      </c>
      <c r="P55" s="17"/>
      <c r="Q55" s="24">
        <f>R26/Q26*100</f>
        <v>90.41165366696478</v>
      </c>
      <c r="R55" s="24">
        <f>S26/R26*100</f>
        <v>95.33857205979233</v>
      </c>
      <c r="S55" s="24">
        <f>T26/R26*100</f>
        <v>4.661427940207673</v>
      </c>
      <c r="T55" s="24">
        <f>U26/T26*100</f>
        <v>58.47517182113767</v>
      </c>
    </row>
    <row r="56" spans="1:16" ht="12.75">
      <c r="A56" s="25" t="s">
        <v>49</v>
      </c>
      <c r="P56" s="7"/>
    </row>
    <row r="57" spans="1:16" ht="12.75">
      <c r="A57" s="6" t="s">
        <v>32</v>
      </c>
      <c r="P57" s="7"/>
    </row>
    <row r="58" ht="12.75">
      <c r="P58" s="7"/>
    </row>
    <row r="59" ht="12.75">
      <c r="P59" s="7"/>
    </row>
    <row r="60" ht="12.75">
      <c r="P60" s="7"/>
    </row>
    <row r="61" ht="12.75">
      <c r="P61" s="7"/>
    </row>
    <row r="62" ht="12.75">
      <c r="P62" s="7"/>
    </row>
    <row r="63" ht="12.75">
      <c r="P63" s="7"/>
    </row>
    <row r="64" ht="12.75">
      <c r="P64" s="7"/>
    </row>
    <row r="65" ht="12.75">
      <c r="P65" s="7"/>
    </row>
    <row r="66" ht="12.75">
      <c r="P66" s="7"/>
    </row>
  </sheetData>
  <printOptions/>
  <pageMargins left="0.38" right="0.24" top="0.91" bottom="0.63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