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Senato 76" sheetId="1" r:id="rId1"/>
  </sheets>
  <definedNames/>
  <calcPr fullCalcOnLoad="1"/>
</workbook>
</file>

<file path=xl/sharedStrings.xml><?xml version="1.0" encoding="utf-8"?>
<sst xmlns="http://schemas.openxmlformats.org/spreadsheetml/2006/main" count="318" uniqueCount="54">
  <si>
    <t>1976 - Elezioni del Senato, 20 giugno (per regione)</t>
  </si>
  <si>
    <t xml:space="preserve">Valori assoluti </t>
  </si>
  <si>
    <t>Regioni</t>
  </si>
  <si>
    <t>DC</t>
  </si>
  <si>
    <t>PCI</t>
  </si>
  <si>
    <t>PSI</t>
  </si>
  <si>
    <t>MSI</t>
  </si>
  <si>
    <t>PSDI</t>
  </si>
  <si>
    <t>PRI</t>
  </si>
  <si>
    <t>PLI</t>
  </si>
  <si>
    <t>PRI-PLI-PSDI</t>
  </si>
  <si>
    <t>PRI      Partito radicale</t>
  </si>
  <si>
    <t>PPST</t>
  </si>
  <si>
    <t>DP</t>
  </si>
  <si>
    <t>PCI-PSI</t>
  </si>
  <si>
    <t>Altre liste (a)</t>
  </si>
  <si>
    <t>Totale voti validi</t>
  </si>
  <si>
    <t>Elettori</t>
  </si>
  <si>
    <t>Votanti</t>
  </si>
  <si>
    <t>Voti validi</t>
  </si>
  <si>
    <t>Voti non validi</t>
  </si>
  <si>
    <t>Schede bianche</t>
  </si>
  <si>
    <t>Piemonte</t>
  </si>
  <si>
    <t>-</t>
  </si>
  <si>
    <t>Valle d'Aosta</t>
  </si>
  <si>
    <t>Lombardia</t>
  </si>
  <si>
    <t>Trentino -Alto Adige</t>
  </si>
  <si>
    <t>Veneto</t>
  </si>
  <si>
    <t>Friuli-Venezia Giulia</t>
  </si>
  <si>
    <t>Liguria</t>
  </si>
  <si>
    <t>Emilia-R.</t>
  </si>
  <si>
    <t>Toscana</t>
  </si>
  <si>
    <t>Umbria</t>
  </si>
  <si>
    <t>Marche</t>
  </si>
  <si>
    <t>Lazio</t>
  </si>
  <si>
    <t>Abruzzi</t>
  </si>
  <si>
    <t xml:space="preserve"> Molise</t>
  </si>
  <si>
    <t>Campania</t>
  </si>
  <si>
    <t>Puglia</t>
  </si>
  <si>
    <t>Basilicata</t>
  </si>
  <si>
    <t>Calabria</t>
  </si>
  <si>
    <t>Sicilia</t>
  </si>
  <si>
    <t>Sardegna</t>
  </si>
  <si>
    <t>Totale</t>
  </si>
  <si>
    <t>(a) La voce comprende la somma dei contrassegni i cui candidati hanno ottenuto meno di 50.000 voti.</t>
  </si>
  <si>
    <r>
      <t>Nota</t>
    </r>
    <r>
      <rPr>
        <sz val="10"/>
        <rFont val="Times New Roman"/>
        <family val="1"/>
      </rPr>
      <t>: Si tenga presente che al Senato i voti sono distribuiti per contrassegno non per partito poichè il sistema elettorale del Senato è uninominale maggioritario (se il candidato ottiene almeno il 65% dei voti);</t>
    </r>
  </si>
  <si>
    <t>formalmente ogni candidatura è individuale, non di lista. Per motivi di facilità nell'interpretazione e di comparabilità con i dati della Camera abbiamo riportato l'indicazione dei partiti e movimenti corrispondenti ai contrassegni.</t>
  </si>
  <si>
    <t>Valori percentuali</t>
  </si>
  <si>
    <t>% votanti su elettori</t>
  </si>
  <si>
    <t>% di voti validi sui votanti</t>
  </si>
  <si>
    <t>% di voti non validi sui votanti</t>
  </si>
  <si>
    <t>% di schede bianche sui voti non validi</t>
  </si>
  <si>
    <r>
      <t>Fonte</t>
    </r>
    <r>
      <rPr>
        <sz val="10"/>
        <rFont val="Times New Roman"/>
        <family val="1"/>
      </rPr>
      <t xml:space="preserve">: Istat-Ministero dell'Interno, </t>
    </r>
    <r>
      <rPr>
        <i/>
        <sz val="10"/>
        <rFont val="Times New Roman"/>
        <family val="1"/>
      </rPr>
      <t>Elezione del Senato della Repubblica, 20 giugno 1976</t>
    </r>
    <r>
      <rPr>
        <sz val="10"/>
        <rFont val="Times New Roman"/>
        <family val="1"/>
      </rPr>
      <t>, Roma 1979.</t>
    </r>
  </si>
  <si>
    <t>*Dati desunti dai prospetti degli uffici elettorali circoscrizionali e regionali esistenti presso la Giunta delle elezioni del Senato della Repubblica.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</si>
</sst>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General_)"/>
    <numFmt numFmtId="165" formatCode="0.0"/>
    <numFmt numFmtId="166" formatCode="0_)"/>
  </numFmts>
  <fonts count="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2" xfId="0" applyNumberFormat="1" applyFont="1" applyBorder="1" applyAlignment="1" applyProtection="1">
      <alignment horizontal="left"/>
      <protection/>
    </xf>
    <xf numFmtId="3" fontId="2" fillId="0" borderId="2" xfId="0" applyNumberFormat="1" applyFont="1" applyBorder="1" applyAlignment="1" applyProtection="1">
      <alignment horizontal="right"/>
      <protection/>
    </xf>
    <xf numFmtId="3" fontId="2" fillId="0" borderId="2" xfId="0" applyNumberFormat="1" applyFont="1" applyBorder="1" applyAlignment="1">
      <alignment horizontal="right"/>
    </xf>
    <xf numFmtId="166" fontId="2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tabSelected="1" workbookViewId="0" topLeftCell="A1">
      <selection activeCell="A4" sqref="A4"/>
    </sheetView>
  </sheetViews>
  <sheetFormatPr defaultColWidth="11.00390625" defaultRowHeight="12.75"/>
  <cols>
    <col min="1" max="1" width="17.8515625" style="3" customWidth="1"/>
    <col min="2" max="21" width="11.00390625" style="2" customWidth="1"/>
    <col min="22" max="16384" width="11.00390625" style="3" customWidth="1"/>
  </cols>
  <sheetData>
    <row r="1" ht="15.75">
      <c r="A1" s="1" t="s">
        <v>0</v>
      </c>
    </row>
    <row r="2" ht="12.75" customHeight="1">
      <c r="A2" s="4"/>
    </row>
    <row r="3" ht="12.75" customHeight="1">
      <c r="A3" s="4"/>
    </row>
    <row r="4" spans="1:16" ht="12.75">
      <c r="A4" s="5" t="s">
        <v>1</v>
      </c>
      <c r="P4" s="6"/>
    </row>
    <row r="5" spans="1:21" ht="38.2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9"/>
      <c r="Q5" s="8" t="s">
        <v>17</v>
      </c>
      <c r="R5" s="8" t="s">
        <v>18</v>
      </c>
      <c r="S5" s="8" t="s">
        <v>19</v>
      </c>
      <c r="T5" s="8" t="s">
        <v>20</v>
      </c>
      <c r="U5" s="8" t="s">
        <v>21</v>
      </c>
    </row>
    <row r="6" spans="1:36" s="16" customFormat="1" ht="12.75">
      <c r="A6" s="10" t="s">
        <v>22</v>
      </c>
      <c r="B6" s="11">
        <v>1004108</v>
      </c>
      <c r="C6" s="11">
        <v>957961</v>
      </c>
      <c r="D6" s="11">
        <v>291131</v>
      </c>
      <c r="E6" s="11">
        <v>107420</v>
      </c>
      <c r="F6" s="11">
        <v>139463</v>
      </c>
      <c r="G6" s="11">
        <v>124986</v>
      </c>
      <c r="H6" s="11">
        <v>99920</v>
      </c>
      <c r="I6" s="11" t="s">
        <v>23</v>
      </c>
      <c r="J6" s="11">
        <v>35390</v>
      </c>
      <c r="K6" s="11" t="s">
        <v>23</v>
      </c>
      <c r="L6" s="11" t="s">
        <v>23</v>
      </c>
      <c r="M6" s="11" t="s">
        <v>23</v>
      </c>
      <c r="N6" s="11" t="s">
        <v>23</v>
      </c>
      <c r="O6" s="11">
        <f aca="true" t="shared" si="0" ref="O6:O25">SUM(B6:N6)</f>
        <v>2760379</v>
      </c>
      <c r="P6" s="12"/>
      <c r="Q6" s="11">
        <v>3029886</v>
      </c>
      <c r="R6" s="11">
        <v>2874220</v>
      </c>
      <c r="S6" s="11">
        <f aca="true" t="shared" si="1" ref="S6:S25">O6</f>
        <v>2760379</v>
      </c>
      <c r="T6" s="13">
        <f aca="true" t="shared" si="2" ref="T6:T25">R6-S6</f>
        <v>113841</v>
      </c>
      <c r="U6" s="11">
        <v>75539</v>
      </c>
      <c r="V6" s="14"/>
      <c r="W6" s="15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23" s="16" customFormat="1" ht="12.75">
      <c r="A7" s="17" t="s">
        <v>24</v>
      </c>
      <c r="B7" s="11" t="s">
        <v>23</v>
      </c>
      <c r="C7" s="11" t="s">
        <v>23</v>
      </c>
      <c r="D7" s="11" t="s">
        <v>23</v>
      </c>
      <c r="E7" s="11">
        <v>1806</v>
      </c>
      <c r="F7" s="11" t="s">
        <v>23</v>
      </c>
      <c r="G7" s="11" t="s">
        <v>23</v>
      </c>
      <c r="H7" s="11" t="s">
        <v>23</v>
      </c>
      <c r="I7" s="11" t="s">
        <v>23</v>
      </c>
      <c r="J7" s="11">
        <v>1601</v>
      </c>
      <c r="K7" s="11" t="s">
        <v>23</v>
      </c>
      <c r="L7" s="11" t="s">
        <v>23</v>
      </c>
      <c r="M7" s="11" t="s">
        <v>23</v>
      </c>
      <c r="N7" s="11">
        <f>22917+21072+17699</f>
        <v>61688</v>
      </c>
      <c r="O7" s="11">
        <f t="shared" si="0"/>
        <v>65095</v>
      </c>
      <c r="P7" s="11"/>
      <c r="Q7" s="11">
        <v>75473</v>
      </c>
      <c r="R7" s="11">
        <v>69059</v>
      </c>
      <c r="S7" s="11">
        <f t="shared" si="1"/>
        <v>65095</v>
      </c>
      <c r="T7" s="13">
        <f t="shared" si="2"/>
        <v>3964</v>
      </c>
      <c r="U7" s="11">
        <v>2765</v>
      </c>
      <c r="W7" s="15"/>
    </row>
    <row r="8" spans="1:36" s="16" customFormat="1" ht="12.75">
      <c r="A8" s="10" t="s">
        <v>25</v>
      </c>
      <c r="B8" s="11">
        <v>2171018</v>
      </c>
      <c r="C8" s="11">
        <v>1598078</v>
      </c>
      <c r="D8" s="11">
        <v>613429</v>
      </c>
      <c r="E8" s="13">
        <v>213343</v>
      </c>
      <c r="F8" s="11">
        <v>183398</v>
      </c>
      <c r="G8" s="11">
        <v>185901</v>
      </c>
      <c r="H8" s="11">
        <v>109046</v>
      </c>
      <c r="I8" s="11" t="s">
        <v>23</v>
      </c>
      <c r="J8" s="11">
        <v>48679</v>
      </c>
      <c r="K8" s="11" t="s">
        <v>23</v>
      </c>
      <c r="L8" s="11">
        <v>78169</v>
      </c>
      <c r="M8" s="11" t="s">
        <v>23</v>
      </c>
      <c r="N8" s="11" t="s">
        <v>23</v>
      </c>
      <c r="O8" s="11">
        <f t="shared" si="0"/>
        <v>5201061</v>
      </c>
      <c r="P8" s="11"/>
      <c r="Q8" s="11">
        <v>5578858</v>
      </c>
      <c r="R8" s="11">
        <v>5355016</v>
      </c>
      <c r="S8" s="11">
        <f t="shared" si="1"/>
        <v>5201061</v>
      </c>
      <c r="T8" s="13">
        <f t="shared" si="2"/>
        <v>153955</v>
      </c>
      <c r="U8" s="11">
        <v>104702</v>
      </c>
      <c r="V8" s="14"/>
      <c r="W8" s="15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23" s="16" customFormat="1" ht="12.75">
      <c r="A9" s="10" t="s">
        <v>26</v>
      </c>
      <c r="B9" s="11">
        <v>168375</v>
      </c>
      <c r="C9" s="11">
        <v>60820</v>
      </c>
      <c r="D9" s="11">
        <v>43835</v>
      </c>
      <c r="E9" s="13">
        <v>12669</v>
      </c>
      <c r="F9" s="11" t="s">
        <v>23</v>
      </c>
      <c r="G9" s="11" t="s">
        <v>23</v>
      </c>
      <c r="H9" s="11" t="s">
        <v>23</v>
      </c>
      <c r="I9" s="11">
        <v>23443</v>
      </c>
      <c r="J9" s="11" t="s">
        <v>23</v>
      </c>
      <c r="K9" s="11">
        <v>158659</v>
      </c>
      <c r="L9" s="11" t="s">
        <v>23</v>
      </c>
      <c r="M9" s="11" t="s">
        <v>23</v>
      </c>
      <c r="N9" s="11">
        <v>7192</v>
      </c>
      <c r="O9" s="11">
        <f t="shared" si="0"/>
        <v>474993</v>
      </c>
      <c r="P9" s="11"/>
      <c r="Q9" s="11">
        <v>522012</v>
      </c>
      <c r="R9" s="11">
        <v>493660</v>
      </c>
      <c r="S9" s="11">
        <f t="shared" si="1"/>
        <v>474993</v>
      </c>
      <c r="T9" s="13">
        <f t="shared" si="2"/>
        <v>18667</v>
      </c>
      <c r="U9" s="11">
        <v>14050</v>
      </c>
      <c r="W9" s="15"/>
    </row>
    <row r="10" spans="1:23" s="16" customFormat="1" ht="12.75">
      <c r="A10" s="10" t="s">
        <v>27</v>
      </c>
      <c r="B10" s="11">
        <v>1291119</v>
      </c>
      <c r="C10" s="11">
        <v>572425</v>
      </c>
      <c r="D10" s="11">
        <v>261355</v>
      </c>
      <c r="E10" s="13">
        <v>85741</v>
      </c>
      <c r="F10" s="11">
        <v>113270</v>
      </c>
      <c r="G10" s="11">
        <v>81654</v>
      </c>
      <c r="H10" s="11">
        <v>36933</v>
      </c>
      <c r="I10" s="11" t="s">
        <v>23</v>
      </c>
      <c r="J10" s="11">
        <v>19474</v>
      </c>
      <c r="K10" s="11" t="s">
        <v>23</v>
      </c>
      <c r="L10" s="11" t="s">
        <v>23</v>
      </c>
      <c r="M10" s="11" t="s">
        <v>23</v>
      </c>
      <c r="N10" s="11">
        <v>972</v>
      </c>
      <c r="O10" s="11">
        <f t="shared" si="0"/>
        <v>2462943</v>
      </c>
      <c r="P10" s="11"/>
      <c r="Q10" s="11">
        <v>2643515</v>
      </c>
      <c r="R10" s="11">
        <v>2538380</v>
      </c>
      <c r="S10" s="11">
        <f t="shared" si="1"/>
        <v>2462943</v>
      </c>
      <c r="T10" s="13">
        <f t="shared" si="2"/>
        <v>75437</v>
      </c>
      <c r="U10" s="11">
        <v>51185</v>
      </c>
      <c r="W10" s="15"/>
    </row>
    <row r="11" spans="1:23" s="16" customFormat="1" ht="12.75">
      <c r="A11" s="10" t="s">
        <v>28</v>
      </c>
      <c r="B11" s="11">
        <v>348177</v>
      </c>
      <c r="C11" s="11">
        <v>198864</v>
      </c>
      <c r="D11" s="11">
        <v>105476</v>
      </c>
      <c r="E11" s="13">
        <v>45483</v>
      </c>
      <c r="F11" s="11" t="s">
        <v>23</v>
      </c>
      <c r="G11" s="11" t="s">
        <v>23</v>
      </c>
      <c r="H11" s="11" t="s">
        <v>23</v>
      </c>
      <c r="I11" s="11">
        <v>57570</v>
      </c>
      <c r="J11" s="11">
        <v>11025</v>
      </c>
      <c r="K11" s="11" t="s">
        <v>23</v>
      </c>
      <c r="L11" s="11" t="s">
        <v>23</v>
      </c>
      <c r="M11" s="11" t="s">
        <v>23</v>
      </c>
      <c r="N11" s="11">
        <v>9025</v>
      </c>
      <c r="O11" s="11">
        <f t="shared" si="0"/>
        <v>775620</v>
      </c>
      <c r="P11" s="11"/>
      <c r="Q11" s="11">
        <v>860892</v>
      </c>
      <c r="R11" s="11">
        <v>799666</v>
      </c>
      <c r="S11" s="11">
        <f t="shared" si="1"/>
        <v>775620</v>
      </c>
      <c r="T11" s="13">
        <f t="shared" si="2"/>
        <v>24046</v>
      </c>
      <c r="U11" s="11">
        <v>16077</v>
      </c>
      <c r="W11" s="15"/>
    </row>
    <row r="12" spans="1:23" s="16" customFormat="1" ht="12.75">
      <c r="A12" s="10" t="s">
        <v>29</v>
      </c>
      <c r="B12" s="11">
        <v>406436</v>
      </c>
      <c r="C12" s="11">
        <v>464506</v>
      </c>
      <c r="D12" s="11">
        <v>149102</v>
      </c>
      <c r="E12" s="13">
        <v>54916</v>
      </c>
      <c r="F12" s="11" t="s">
        <v>23</v>
      </c>
      <c r="G12" s="11" t="s">
        <v>23</v>
      </c>
      <c r="H12" s="11" t="s">
        <v>23</v>
      </c>
      <c r="I12" s="11">
        <v>103406</v>
      </c>
      <c r="J12" s="11">
        <v>16581</v>
      </c>
      <c r="K12" s="11" t="s">
        <v>23</v>
      </c>
      <c r="L12" s="11" t="s">
        <v>23</v>
      </c>
      <c r="M12" s="11" t="s">
        <v>23</v>
      </c>
      <c r="N12" s="11" t="s">
        <v>23</v>
      </c>
      <c r="O12" s="11">
        <f t="shared" si="0"/>
        <v>1194947</v>
      </c>
      <c r="P12" s="11"/>
      <c r="Q12" s="11">
        <v>1309579</v>
      </c>
      <c r="R12" s="11">
        <v>1238082</v>
      </c>
      <c r="S12" s="11">
        <f t="shared" si="1"/>
        <v>1194947</v>
      </c>
      <c r="T12" s="13">
        <f t="shared" si="2"/>
        <v>43135</v>
      </c>
      <c r="U12" s="11">
        <v>32347</v>
      </c>
      <c r="W12" s="15"/>
    </row>
    <row r="13" spans="1:23" s="16" customFormat="1" ht="12.75">
      <c r="A13" s="10" t="s">
        <v>30</v>
      </c>
      <c r="B13" s="11">
        <v>740426</v>
      </c>
      <c r="C13" s="11">
        <v>1231925</v>
      </c>
      <c r="D13" s="11">
        <v>234478</v>
      </c>
      <c r="E13" s="13">
        <v>80247</v>
      </c>
      <c r="F13" s="11">
        <v>102563</v>
      </c>
      <c r="G13" s="11">
        <v>114306</v>
      </c>
      <c r="H13" s="11">
        <v>26157</v>
      </c>
      <c r="I13" s="11" t="s">
        <v>23</v>
      </c>
      <c r="J13" s="11">
        <v>19657</v>
      </c>
      <c r="K13" s="11" t="s">
        <v>23</v>
      </c>
      <c r="L13" s="11" t="s">
        <v>23</v>
      </c>
      <c r="M13" s="11" t="s">
        <v>23</v>
      </c>
      <c r="N13" s="11">
        <v>3066</v>
      </c>
      <c r="O13" s="11">
        <f t="shared" si="0"/>
        <v>2552825</v>
      </c>
      <c r="P13" s="11"/>
      <c r="Q13" s="11">
        <v>2687822</v>
      </c>
      <c r="R13" s="11">
        <v>2615948</v>
      </c>
      <c r="S13" s="11">
        <f t="shared" si="1"/>
        <v>2552825</v>
      </c>
      <c r="T13" s="13">
        <f t="shared" si="2"/>
        <v>63123</v>
      </c>
      <c r="U13" s="11">
        <v>45793</v>
      </c>
      <c r="W13" s="15"/>
    </row>
    <row r="14" spans="1:23" s="16" customFormat="1" ht="12.75">
      <c r="A14" s="10" t="s">
        <v>31</v>
      </c>
      <c r="B14" s="11">
        <v>730045</v>
      </c>
      <c r="C14" s="11">
        <v>1077969</v>
      </c>
      <c r="D14" s="11">
        <v>250384</v>
      </c>
      <c r="E14" s="13">
        <v>86222</v>
      </c>
      <c r="F14" s="11" t="s">
        <v>23</v>
      </c>
      <c r="G14" s="11" t="s">
        <v>23</v>
      </c>
      <c r="H14" s="11" t="s">
        <v>23</v>
      </c>
      <c r="I14" s="11">
        <v>114591</v>
      </c>
      <c r="J14" s="11">
        <v>16635</v>
      </c>
      <c r="K14" s="11" t="s">
        <v>23</v>
      </c>
      <c r="L14" s="11" t="s">
        <v>23</v>
      </c>
      <c r="M14" s="11" t="s">
        <v>23</v>
      </c>
      <c r="N14" s="11" t="s">
        <v>23</v>
      </c>
      <c r="O14" s="11">
        <f t="shared" si="0"/>
        <v>2275846</v>
      </c>
      <c r="P14" s="11"/>
      <c r="Q14" s="11">
        <v>2430932</v>
      </c>
      <c r="R14" s="11">
        <v>2351426</v>
      </c>
      <c r="S14" s="11">
        <f t="shared" si="1"/>
        <v>2275846</v>
      </c>
      <c r="T14" s="13">
        <f t="shared" si="2"/>
        <v>75580</v>
      </c>
      <c r="U14" s="11">
        <v>58614</v>
      </c>
      <c r="W14" s="15"/>
    </row>
    <row r="15" spans="1:36" s="16" customFormat="1" ht="12.75">
      <c r="A15" s="10" t="s">
        <v>32</v>
      </c>
      <c r="B15" s="11">
        <v>158822</v>
      </c>
      <c r="C15" s="11">
        <v>237588</v>
      </c>
      <c r="D15" s="11">
        <v>58687</v>
      </c>
      <c r="E15" s="13">
        <v>24825</v>
      </c>
      <c r="F15" s="11">
        <v>7698</v>
      </c>
      <c r="G15" s="11">
        <v>11601</v>
      </c>
      <c r="H15" s="11">
        <v>2032</v>
      </c>
      <c r="I15" s="11" t="s">
        <v>23</v>
      </c>
      <c r="J15" s="11">
        <v>2323</v>
      </c>
      <c r="K15" s="11" t="s">
        <v>23</v>
      </c>
      <c r="L15" s="11" t="s">
        <v>23</v>
      </c>
      <c r="M15" s="11" t="s">
        <v>23</v>
      </c>
      <c r="N15" s="11" t="s">
        <v>23</v>
      </c>
      <c r="O15" s="11">
        <f t="shared" si="0"/>
        <v>503576</v>
      </c>
      <c r="P15" s="11"/>
      <c r="Q15" s="11">
        <v>539727</v>
      </c>
      <c r="R15" s="11">
        <v>517511</v>
      </c>
      <c r="S15" s="11">
        <f t="shared" si="1"/>
        <v>503576</v>
      </c>
      <c r="T15" s="13">
        <f t="shared" si="2"/>
        <v>13935</v>
      </c>
      <c r="U15" s="11">
        <v>8820</v>
      </c>
      <c r="V15" s="14"/>
      <c r="W15" s="15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23" s="16" customFormat="1" ht="12.75">
      <c r="A16" s="10" t="s">
        <v>33</v>
      </c>
      <c r="B16" s="11">
        <v>345519</v>
      </c>
      <c r="C16" s="11">
        <v>336226</v>
      </c>
      <c r="D16" s="11">
        <v>71396</v>
      </c>
      <c r="E16" s="13">
        <v>33008</v>
      </c>
      <c r="F16" s="11">
        <v>23302</v>
      </c>
      <c r="G16" s="11">
        <v>28171</v>
      </c>
      <c r="H16" s="11">
        <v>5254</v>
      </c>
      <c r="I16" s="11" t="s">
        <v>23</v>
      </c>
      <c r="J16" s="11">
        <v>4579</v>
      </c>
      <c r="K16" s="11" t="s">
        <v>23</v>
      </c>
      <c r="L16" s="11" t="s">
        <v>23</v>
      </c>
      <c r="M16" s="11" t="s">
        <v>23</v>
      </c>
      <c r="N16" s="11" t="s">
        <v>23</v>
      </c>
      <c r="O16" s="11">
        <f t="shared" si="0"/>
        <v>847455</v>
      </c>
      <c r="P16" s="11"/>
      <c r="Q16" s="11">
        <v>917237</v>
      </c>
      <c r="R16" s="11">
        <v>877399</v>
      </c>
      <c r="S16" s="11">
        <f t="shared" si="1"/>
        <v>847455</v>
      </c>
      <c r="T16" s="13">
        <f t="shared" si="2"/>
        <v>29944</v>
      </c>
      <c r="U16" s="11">
        <v>20979</v>
      </c>
      <c r="W16" s="15"/>
    </row>
    <row r="17" spans="1:23" s="16" customFormat="1" ht="12.75">
      <c r="A17" s="10" t="s">
        <v>34</v>
      </c>
      <c r="B17" s="11">
        <v>1006180</v>
      </c>
      <c r="C17" s="11">
        <v>981816</v>
      </c>
      <c r="D17" s="11">
        <v>221856</v>
      </c>
      <c r="E17" s="13">
        <v>289259</v>
      </c>
      <c r="F17" s="11">
        <v>92233</v>
      </c>
      <c r="G17" s="11">
        <v>100675</v>
      </c>
      <c r="H17" s="11">
        <v>44232</v>
      </c>
      <c r="I17" s="11" t="s">
        <v>23</v>
      </c>
      <c r="J17" s="11">
        <v>38085</v>
      </c>
      <c r="K17" s="11" t="s">
        <v>23</v>
      </c>
      <c r="L17" s="11" t="s">
        <v>23</v>
      </c>
      <c r="M17" s="11" t="s">
        <v>23</v>
      </c>
      <c r="N17" s="11">
        <v>2656</v>
      </c>
      <c r="O17" s="11">
        <f t="shared" si="0"/>
        <v>2776992</v>
      </c>
      <c r="P17" s="11"/>
      <c r="Q17" s="11">
        <v>3037859</v>
      </c>
      <c r="R17" s="11">
        <v>2856273</v>
      </c>
      <c r="S17" s="11">
        <f t="shared" si="1"/>
        <v>2776992</v>
      </c>
      <c r="T17" s="13">
        <f t="shared" si="2"/>
        <v>79281</v>
      </c>
      <c r="U17" s="11">
        <v>49404</v>
      </c>
      <c r="W17" s="15"/>
    </row>
    <row r="18" spans="1:23" s="16" customFormat="1" ht="12.75">
      <c r="A18" s="10" t="s">
        <v>35</v>
      </c>
      <c r="B18" s="11">
        <v>305807</v>
      </c>
      <c r="C18" s="11">
        <v>229860</v>
      </c>
      <c r="D18" s="11">
        <v>55788</v>
      </c>
      <c r="E18" s="13">
        <v>45216</v>
      </c>
      <c r="F18" s="11">
        <v>16863</v>
      </c>
      <c r="G18" s="11">
        <v>11061</v>
      </c>
      <c r="H18" s="11">
        <v>4513</v>
      </c>
      <c r="I18" s="11" t="s">
        <v>23</v>
      </c>
      <c r="J18" s="11">
        <v>3450</v>
      </c>
      <c r="K18" s="11" t="s">
        <v>23</v>
      </c>
      <c r="L18" s="11" t="s">
        <v>23</v>
      </c>
      <c r="M18" s="11" t="s">
        <v>23</v>
      </c>
      <c r="N18" s="11">
        <v>1894</v>
      </c>
      <c r="O18" s="11">
        <f t="shared" si="0"/>
        <v>674452</v>
      </c>
      <c r="P18" s="11"/>
      <c r="Q18" s="11">
        <v>784278</v>
      </c>
      <c r="R18" s="11">
        <v>699723</v>
      </c>
      <c r="S18" s="11">
        <f t="shared" si="1"/>
        <v>674452</v>
      </c>
      <c r="T18" s="13">
        <f t="shared" si="2"/>
        <v>25271</v>
      </c>
      <c r="U18" s="11">
        <v>14745</v>
      </c>
      <c r="W18" s="15"/>
    </row>
    <row r="19" spans="1:23" s="16" customFormat="1" ht="12.75">
      <c r="A19" s="17" t="s">
        <v>36</v>
      </c>
      <c r="B19" s="11">
        <v>93535</v>
      </c>
      <c r="C19" s="11" t="s">
        <v>23</v>
      </c>
      <c r="D19" s="11" t="s">
        <v>23</v>
      </c>
      <c r="E19" s="13">
        <v>11373</v>
      </c>
      <c r="F19" s="11">
        <v>6421</v>
      </c>
      <c r="G19" s="11">
        <v>4548</v>
      </c>
      <c r="H19" s="11">
        <v>4447</v>
      </c>
      <c r="I19" s="11" t="s">
        <v>23</v>
      </c>
      <c r="J19" s="11" t="s">
        <v>23</v>
      </c>
      <c r="K19" s="11" t="s">
        <v>23</v>
      </c>
      <c r="L19" s="11" t="s">
        <v>23</v>
      </c>
      <c r="M19" s="11">
        <v>52922</v>
      </c>
      <c r="N19" s="11" t="s">
        <v>23</v>
      </c>
      <c r="O19" s="11">
        <f t="shared" si="0"/>
        <v>173246</v>
      </c>
      <c r="P19" s="11"/>
      <c r="Q19" s="11">
        <v>213476</v>
      </c>
      <c r="R19" s="11">
        <v>182900</v>
      </c>
      <c r="S19" s="11">
        <f t="shared" si="1"/>
        <v>173246</v>
      </c>
      <c r="T19" s="13">
        <f t="shared" si="2"/>
        <v>9654</v>
      </c>
      <c r="U19" s="11">
        <v>5947</v>
      </c>
      <c r="W19" s="15"/>
    </row>
    <row r="20" spans="1:23" s="16" customFormat="1" ht="12.75">
      <c r="A20" s="10" t="s">
        <v>37</v>
      </c>
      <c r="B20" s="11">
        <v>954660</v>
      </c>
      <c r="C20" s="11">
        <v>798191</v>
      </c>
      <c r="D20" s="11">
        <v>209753</v>
      </c>
      <c r="E20" s="13">
        <v>313280</v>
      </c>
      <c r="F20" s="13">
        <v>97165</v>
      </c>
      <c r="G20" s="11">
        <v>78676</v>
      </c>
      <c r="H20" s="11">
        <v>45470</v>
      </c>
      <c r="I20" s="11" t="s">
        <v>23</v>
      </c>
      <c r="J20" s="11">
        <v>15216</v>
      </c>
      <c r="K20" s="11" t="s">
        <v>23</v>
      </c>
      <c r="L20" s="11" t="s">
        <v>23</v>
      </c>
      <c r="M20" s="11" t="s">
        <v>23</v>
      </c>
      <c r="N20" s="11" t="s">
        <v>23</v>
      </c>
      <c r="O20" s="11">
        <f t="shared" si="0"/>
        <v>2512411</v>
      </c>
      <c r="P20" s="11"/>
      <c r="Q20" s="11">
        <v>2934413</v>
      </c>
      <c r="R20" s="11">
        <v>2612929</v>
      </c>
      <c r="S20" s="11">
        <f t="shared" si="1"/>
        <v>2512411</v>
      </c>
      <c r="T20" s="13">
        <f t="shared" si="2"/>
        <v>100518</v>
      </c>
      <c r="U20" s="11">
        <v>57775</v>
      </c>
      <c r="W20" s="3"/>
    </row>
    <row r="21" spans="1:23" s="16" customFormat="1" ht="12.75">
      <c r="A21" s="10" t="s">
        <v>38</v>
      </c>
      <c r="B21" s="11">
        <v>761560</v>
      </c>
      <c r="C21" s="11">
        <v>582221</v>
      </c>
      <c r="D21" s="11">
        <v>177893</v>
      </c>
      <c r="E21" s="13">
        <v>208059</v>
      </c>
      <c r="F21" s="11">
        <v>66812</v>
      </c>
      <c r="G21" s="11" t="s">
        <v>23</v>
      </c>
      <c r="H21" s="11" t="s">
        <v>23</v>
      </c>
      <c r="I21" s="11" t="s">
        <v>23</v>
      </c>
      <c r="J21" s="11">
        <v>10590</v>
      </c>
      <c r="K21" s="11" t="s">
        <v>23</v>
      </c>
      <c r="L21" s="11" t="s">
        <v>23</v>
      </c>
      <c r="M21" s="11" t="s">
        <v>23</v>
      </c>
      <c r="N21" s="11">
        <v>45840</v>
      </c>
      <c r="O21" s="11">
        <f t="shared" si="0"/>
        <v>1852975</v>
      </c>
      <c r="P21" s="11"/>
      <c r="Q21" s="11">
        <v>2099810</v>
      </c>
      <c r="R21" s="11">
        <v>1926457</v>
      </c>
      <c r="S21" s="11">
        <f t="shared" si="1"/>
        <v>1852975</v>
      </c>
      <c r="T21" s="13">
        <f t="shared" si="2"/>
        <v>73482</v>
      </c>
      <c r="U21" s="11">
        <v>41969</v>
      </c>
      <c r="W21" s="3"/>
    </row>
    <row r="22" spans="1:23" s="16" customFormat="1" ht="12.75">
      <c r="A22" s="10" t="s">
        <v>39</v>
      </c>
      <c r="B22" s="11">
        <v>130673</v>
      </c>
      <c r="C22" s="11">
        <v>99162</v>
      </c>
      <c r="D22" s="11">
        <v>36309</v>
      </c>
      <c r="E22" s="13">
        <v>20113</v>
      </c>
      <c r="F22" s="11">
        <v>8993</v>
      </c>
      <c r="G22" s="11" t="s">
        <v>23</v>
      </c>
      <c r="H22" s="11" t="s">
        <v>23</v>
      </c>
      <c r="I22" s="11" t="s">
        <v>23</v>
      </c>
      <c r="J22" s="11" t="s">
        <v>23</v>
      </c>
      <c r="K22" s="11" t="s">
        <v>23</v>
      </c>
      <c r="L22" s="11" t="s">
        <v>23</v>
      </c>
      <c r="M22" s="11" t="s">
        <v>23</v>
      </c>
      <c r="N22" s="11">
        <f>5497+1261</f>
        <v>6758</v>
      </c>
      <c r="O22" s="11">
        <f t="shared" si="0"/>
        <v>302008</v>
      </c>
      <c r="P22" s="11"/>
      <c r="Q22" s="11">
        <v>354873</v>
      </c>
      <c r="R22" s="11">
        <v>317475</v>
      </c>
      <c r="S22" s="11">
        <f t="shared" si="1"/>
        <v>302008</v>
      </c>
      <c r="T22" s="13">
        <f t="shared" si="2"/>
        <v>15467</v>
      </c>
      <c r="U22" s="11">
        <v>7537</v>
      </c>
      <c r="W22" s="3"/>
    </row>
    <row r="23" spans="1:23" s="16" customFormat="1" ht="12.75">
      <c r="A23" s="10" t="s">
        <v>40</v>
      </c>
      <c r="B23" s="11">
        <v>356414</v>
      </c>
      <c r="C23" s="11">
        <v>306374</v>
      </c>
      <c r="D23" s="11">
        <v>117840</v>
      </c>
      <c r="E23" s="13">
        <v>99733</v>
      </c>
      <c r="F23" s="11">
        <v>20118</v>
      </c>
      <c r="G23" s="11">
        <v>12269</v>
      </c>
      <c r="H23" s="11">
        <v>5300</v>
      </c>
      <c r="I23" s="11" t="s">
        <v>23</v>
      </c>
      <c r="J23" s="11">
        <v>4603</v>
      </c>
      <c r="K23" s="11" t="s">
        <v>23</v>
      </c>
      <c r="L23" s="11" t="s">
        <v>23</v>
      </c>
      <c r="M23" s="11" t="s">
        <v>23</v>
      </c>
      <c r="N23" s="11" t="s">
        <v>23</v>
      </c>
      <c r="O23" s="11">
        <f t="shared" si="0"/>
        <v>922651</v>
      </c>
      <c r="P23" s="12"/>
      <c r="Q23" s="11">
        <v>1140525</v>
      </c>
      <c r="R23" s="11">
        <v>971072</v>
      </c>
      <c r="S23" s="11">
        <f t="shared" si="1"/>
        <v>922651</v>
      </c>
      <c r="T23" s="13">
        <f t="shared" si="2"/>
        <v>48421</v>
      </c>
      <c r="U23" s="11">
        <v>27197</v>
      </c>
      <c r="W23" s="3"/>
    </row>
    <row r="24" spans="1:23" s="16" customFormat="1" ht="12.75">
      <c r="A24" s="10" t="s">
        <v>41</v>
      </c>
      <c r="B24" s="11">
        <v>940198</v>
      </c>
      <c r="C24" s="11">
        <v>644022</v>
      </c>
      <c r="D24" s="11">
        <v>229562</v>
      </c>
      <c r="E24" s="13">
        <v>289883</v>
      </c>
      <c r="F24" s="11">
        <v>88472</v>
      </c>
      <c r="G24" s="11">
        <v>92657</v>
      </c>
      <c r="H24" s="11">
        <v>53447</v>
      </c>
      <c r="I24" s="11" t="s">
        <v>23</v>
      </c>
      <c r="J24" s="11">
        <v>17509</v>
      </c>
      <c r="K24" s="11" t="s">
        <v>23</v>
      </c>
      <c r="L24" s="11" t="s">
        <v>23</v>
      </c>
      <c r="M24" s="11" t="s">
        <v>23</v>
      </c>
      <c r="N24" s="11">
        <f>539+521</f>
        <v>1060</v>
      </c>
      <c r="O24" s="11">
        <f t="shared" si="0"/>
        <v>2356810</v>
      </c>
      <c r="P24" s="12"/>
      <c r="Q24" s="11">
        <v>2882528</v>
      </c>
      <c r="R24" s="11">
        <v>2472648</v>
      </c>
      <c r="S24" s="11">
        <f t="shared" si="1"/>
        <v>2356810</v>
      </c>
      <c r="T24" s="13">
        <f t="shared" si="2"/>
        <v>115838</v>
      </c>
      <c r="U24" s="11">
        <v>57244</v>
      </c>
      <c r="W24" s="3"/>
    </row>
    <row r="25" spans="1:23" s="16" customFormat="1" ht="12.75">
      <c r="A25" s="10" t="s">
        <v>42</v>
      </c>
      <c r="B25" s="11">
        <v>313696</v>
      </c>
      <c r="C25" s="11">
        <v>262463</v>
      </c>
      <c r="D25" s="11">
        <v>81713</v>
      </c>
      <c r="E25" s="13">
        <v>68039</v>
      </c>
      <c r="F25" s="11" t="s">
        <v>23</v>
      </c>
      <c r="G25" s="11" t="s">
        <v>23</v>
      </c>
      <c r="H25" s="11" t="s">
        <v>23</v>
      </c>
      <c r="I25" s="11">
        <v>35985</v>
      </c>
      <c r="J25" s="11" t="s">
        <v>23</v>
      </c>
      <c r="K25" s="11" t="s">
        <v>23</v>
      </c>
      <c r="L25" s="11" t="s">
        <v>23</v>
      </c>
      <c r="M25" s="11" t="s">
        <v>23</v>
      </c>
      <c r="N25" s="11" t="s">
        <v>23</v>
      </c>
      <c r="O25" s="11">
        <f t="shared" si="0"/>
        <v>761896</v>
      </c>
      <c r="P25" s="12"/>
      <c r="Q25" s="11">
        <v>864424</v>
      </c>
      <c r="R25" s="11">
        <v>787529</v>
      </c>
      <c r="S25" s="11">
        <f t="shared" si="1"/>
        <v>761896</v>
      </c>
      <c r="T25" s="13">
        <f t="shared" si="2"/>
        <v>25633</v>
      </c>
      <c r="U25" s="11">
        <v>15417</v>
      </c>
      <c r="W25" s="3"/>
    </row>
    <row r="26" spans="1:23" s="16" customFormat="1" ht="12.75">
      <c r="A26" s="18" t="s">
        <v>43</v>
      </c>
      <c r="B26" s="19">
        <f aca="true" t="shared" si="3" ref="B26:I26">SUM(B6:B25)</f>
        <v>12226768</v>
      </c>
      <c r="C26" s="19">
        <f t="shared" si="3"/>
        <v>10640471</v>
      </c>
      <c r="D26" s="19">
        <f t="shared" si="3"/>
        <v>3209987</v>
      </c>
      <c r="E26" s="20">
        <f t="shared" si="3"/>
        <v>2090635</v>
      </c>
      <c r="F26" s="20">
        <f t="shared" si="3"/>
        <v>966771</v>
      </c>
      <c r="G26" s="19">
        <f t="shared" si="3"/>
        <v>846505</v>
      </c>
      <c r="H26" s="19">
        <f t="shared" si="3"/>
        <v>436751</v>
      </c>
      <c r="I26" s="19">
        <f t="shared" si="3"/>
        <v>334995</v>
      </c>
      <c r="J26" s="19">
        <f>SUM(J6:J25)</f>
        <v>265397</v>
      </c>
      <c r="K26" s="19">
        <f>SUM(K6:K25)</f>
        <v>158659</v>
      </c>
      <c r="L26" s="19">
        <f>SUM(L6:L25)</f>
        <v>78169</v>
      </c>
      <c r="M26" s="19">
        <f>SUM(M6:M25)</f>
        <v>52922</v>
      </c>
      <c r="N26" s="19">
        <f>SUM(N6:N25)</f>
        <v>140151</v>
      </c>
      <c r="O26" s="19">
        <f>SUM(B26:N26)</f>
        <v>31448181</v>
      </c>
      <c r="P26" s="12"/>
      <c r="Q26" s="20">
        <f>SUM(Q6:Q25)</f>
        <v>34908119</v>
      </c>
      <c r="R26" s="20">
        <f>SUM(R6:R25)</f>
        <v>32557373</v>
      </c>
      <c r="S26" s="19">
        <f>O26</f>
        <v>31448181</v>
      </c>
      <c r="T26" s="20">
        <f>SUM(T6:T25)</f>
        <v>1109192</v>
      </c>
      <c r="U26" s="19">
        <f>SUM(U6:U25)</f>
        <v>708106</v>
      </c>
      <c r="W26" s="3"/>
    </row>
    <row r="27" spans="1:21" ht="12.75">
      <c r="A27" s="3" t="s">
        <v>44</v>
      </c>
      <c r="P27" s="6"/>
      <c r="R27" s="21"/>
      <c r="S27" s="21"/>
      <c r="T27" s="21"/>
      <c r="U27" s="21"/>
    </row>
    <row r="28" spans="1:16" ht="12.75">
      <c r="A28" s="22" t="s">
        <v>45</v>
      </c>
      <c r="P28" s="6"/>
    </row>
    <row r="29" spans="1:16" ht="12.75">
      <c r="A29" s="3" t="s">
        <v>46</v>
      </c>
      <c r="P29" s="6"/>
    </row>
    <row r="30" ht="12.75">
      <c r="P30" s="6"/>
    </row>
    <row r="31" ht="12.75">
      <c r="P31" s="6"/>
    </row>
    <row r="32" spans="16:21" ht="12.75">
      <c r="P32" s="6"/>
      <c r="U32" s="6"/>
    </row>
    <row r="33" spans="1:21" ht="12.75">
      <c r="A33" s="3" t="s">
        <v>47</v>
      </c>
      <c r="P33" s="6"/>
      <c r="U33" s="6"/>
    </row>
    <row r="34" spans="1:21" ht="51">
      <c r="A34" s="7" t="s">
        <v>2</v>
      </c>
      <c r="B34" s="8" t="s">
        <v>3</v>
      </c>
      <c r="C34" s="8" t="s">
        <v>4</v>
      </c>
      <c r="D34" s="8" t="s">
        <v>5</v>
      </c>
      <c r="E34" s="8" t="s">
        <v>6</v>
      </c>
      <c r="F34" s="8" t="s">
        <v>7</v>
      </c>
      <c r="G34" s="8" t="s">
        <v>8</v>
      </c>
      <c r="H34" s="8" t="s">
        <v>9</v>
      </c>
      <c r="I34" s="8" t="s">
        <v>10</v>
      </c>
      <c r="J34" s="8" t="s">
        <v>11</v>
      </c>
      <c r="K34" s="8" t="s">
        <v>12</v>
      </c>
      <c r="L34" s="8" t="s">
        <v>13</v>
      </c>
      <c r="M34" s="8" t="s">
        <v>14</v>
      </c>
      <c r="N34" s="8" t="s">
        <v>15</v>
      </c>
      <c r="O34" s="8" t="s">
        <v>16</v>
      </c>
      <c r="P34" s="6"/>
      <c r="Q34" s="8" t="s">
        <v>48</v>
      </c>
      <c r="R34" s="8" t="s">
        <v>49</v>
      </c>
      <c r="S34" s="8" t="s">
        <v>50</v>
      </c>
      <c r="T34" s="8" t="s">
        <v>51</v>
      </c>
      <c r="U34" s="9"/>
    </row>
    <row r="35" spans="1:21" ht="12.75">
      <c r="A35" s="10" t="s">
        <v>22</v>
      </c>
      <c r="B35" s="23">
        <f aca="true" t="shared" si="4" ref="B35:O50">B6/$O6*100</f>
        <v>36.3757295646721</v>
      </c>
      <c r="C35" s="23">
        <f t="shared" si="4"/>
        <v>34.70396637563175</v>
      </c>
      <c r="D35" s="23">
        <f t="shared" si="4"/>
        <v>10.546776366578648</v>
      </c>
      <c r="E35" s="23">
        <f t="shared" si="4"/>
        <v>3.891494609979282</v>
      </c>
      <c r="F35" s="23">
        <f t="shared" si="4"/>
        <v>5.052313468549065</v>
      </c>
      <c r="G35" s="23">
        <f t="shared" si="4"/>
        <v>4.527856500864555</v>
      </c>
      <c r="H35" s="23">
        <f t="shared" si="4"/>
        <v>3.619792789323495</v>
      </c>
      <c r="I35" s="23" t="s">
        <v>23</v>
      </c>
      <c r="J35" s="23">
        <f t="shared" si="4"/>
        <v>1.2820703244011058</v>
      </c>
      <c r="K35" s="23" t="s">
        <v>23</v>
      </c>
      <c r="L35" s="23" t="s">
        <v>23</v>
      </c>
      <c r="M35" s="23" t="s">
        <v>23</v>
      </c>
      <c r="N35" s="23" t="s">
        <v>23</v>
      </c>
      <c r="O35" s="23">
        <f t="shared" si="4"/>
        <v>100</v>
      </c>
      <c r="P35" s="23"/>
      <c r="Q35" s="23">
        <f>R6/Q6*100</f>
        <v>94.86231495178366</v>
      </c>
      <c r="R35" s="23">
        <f>S6/R6*100</f>
        <v>96.03923847165493</v>
      </c>
      <c r="S35" s="23">
        <f>T6/S6*100</f>
        <v>4.124107595370056</v>
      </c>
      <c r="T35" s="23">
        <f>U6/T6*100</f>
        <v>66.35482822533181</v>
      </c>
      <c r="U35" s="6"/>
    </row>
    <row r="36" spans="1:21" ht="12.75">
      <c r="A36" s="17" t="s">
        <v>24</v>
      </c>
      <c r="B36" s="23" t="s">
        <v>23</v>
      </c>
      <c r="C36" s="23" t="s">
        <v>23</v>
      </c>
      <c r="D36" s="23" t="s">
        <v>23</v>
      </c>
      <c r="E36" s="23">
        <f t="shared" si="4"/>
        <v>2.7744066364544127</v>
      </c>
      <c r="F36" s="23" t="s">
        <v>23</v>
      </c>
      <c r="G36" s="23" t="s">
        <v>23</v>
      </c>
      <c r="H36" s="23" t="s">
        <v>23</v>
      </c>
      <c r="I36" s="23" t="s">
        <v>23</v>
      </c>
      <c r="J36" s="23">
        <f t="shared" si="4"/>
        <v>2.459482295107151</v>
      </c>
      <c r="K36" s="23" t="s">
        <v>23</v>
      </c>
      <c r="L36" s="23" t="s">
        <v>23</v>
      </c>
      <c r="M36" s="23" t="s">
        <v>23</v>
      </c>
      <c r="N36" s="23">
        <f t="shared" si="4"/>
        <v>94.76611106843845</v>
      </c>
      <c r="O36" s="23">
        <f t="shared" si="4"/>
        <v>100</v>
      </c>
      <c r="P36" s="23"/>
      <c r="Q36" s="23">
        <f aca="true" t="shared" si="5" ref="Q36:R51">R7/Q7*100</f>
        <v>91.50159659745869</v>
      </c>
      <c r="R36" s="23">
        <f t="shared" si="5"/>
        <v>94.25998059630172</v>
      </c>
      <c r="S36" s="23">
        <f aca="true" t="shared" si="6" ref="S36:S54">T7/R7*100</f>
        <v>5.740019403698287</v>
      </c>
      <c r="T36" s="23">
        <f aca="true" t="shared" si="7" ref="T36:T54">U7/T7*100</f>
        <v>69.75277497477296</v>
      </c>
      <c r="U36" s="6"/>
    </row>
    <row r="37" spans="1:20" ht="12.75">
      <c r="A37" s="10" t="s">
        <v>25</v>
      </c>
      <c r="B37" s="23">
        <f t="shared" si="4"/>
        <v>41.74182921523128</v>
      </c>
      <c r="C37" s="23">
        <f t="shared" si="4"/>
        <v>30.725999945011218</v>
      </c>
      <c r="D37" s="23">
        <f t="shared" si="4"/>
        <v>11.794305046604913</v>
      </c>
      <c r="E37" s="23">
        <f t="shared" si="4"/>
        <v>4.101913051971511</v>
      </c>
      <c r="F37" s="23">
        <f t="shared" si="4"/>
        <v>3.5261651420738964</v>
      </c>
      <c r="G37" s="23">
        <f t="shared" si="4"/>
        <v>3.574289938149158</v>
      </c>
      <c r="H37" s="23">
        <f t="shared" si="4"/>
        <v>2.0966106723224356</v>
      </c>
      <c r="I37" s="23" t="s">
        <v>23</v>
      </c>
      <c r="J37" s="23">
        <f t="shared" si="4"/>
        <v>0.9359436468828187</v>
      </c>
      <c r="K37" s="23" t="s">
        <v>23</v>
      </c>
      <c r="L37" s="23">
        <f t="shared" si="4"/>
        <v>1.5029433417527693</v>
      </c>
      <c r="M37" s="23" t="s">
        <v>23</v>
      </c>
      <c r="N37" s="23" t="s">
        <v>23</v>
      </c>
      <c r="O37" s="23">
        <f t="shared" si="4"/>
        <v>100</v>
      </c>
      <c r="P37" s="23"/>
      <c r="Q37" s="23">
        <f t="shared" si="5"/>
        <v>95.98767346292018</v>
      </c>
      <c r="R37" s="23">
        <f t="shared" si="5"/>
        <v>97.1250319326777</v>
      </c>
      <c r="S37" s="23">
        <f t="shared" si="6"/>
        <v>2.874968067322301</v>
      </c>
      <c r="T37" s="23">
        <f t="shared" si="7"/>
        <v>68.00818420967167</v>
      </c>
    </row>
    <row r="38" spans="1:20" ht="12.75">
      <c r="A38" s="10" t="s">
        <v>26</v>
      </c>
      <c r="B38" s="23">
        <f t="shared" si="4"/>
        <v>35.447890811022475</v>
      </c>
      <c r="C38" s="23">
        <f t="shared" si="4"/>
        <v>12.804399222725388</v>
      </c>
      <c r="D38" s="23">
        <f t="shared" si="4"/>
        <v>9.22855705241972</v>
      </c>
      <c r="E38" s="23">
        <f t="shared" si="4"/>
        <v>2.667197200800854</v>
      </c>
      <c r="F38" s="23" t="s">
        <v>23</v>
      </c>
      <c r="G38" s="23" t="s">
        <v>23</v>
      </c>
      <c r="H38" s="23" t="s">
        <v>23</v>
      </c>
      <c r="I38" s="23">
        <f t="shared" si="4"/>
        <v>4.935441153869636</v>
      </c>
      <c r="J38" s="23" t="s">
        <v>23</v>
      </c>
      <c r="K38" s="23">
        <f t="shared" si="4"/>
        <v>33.40238698254501</v>
      </c>
      <c r="L38" s="23" t="s">
        <v>23</v>
      </c>
      <c r="M38" s="23" t="s">
        <v>23</v>
      </c>
      <c r="N38" s="23">
        <f t="shared" si="4"/>
        <v>1.5141275766169187</v>
      </c>
      <c r="O38" s="23">
        <f t="shared" si="4"/>
        <v>100</v>
      </c>
      <c r="P38" s="23"/>
      <c r="Q38" s="23">
        <f t="shared" si="5"/>
        <v>94.56870723278392</v>
      </c>
      <c r="R38" s="23">
        <f t="shared" si="5"/>
        <v>96.21865251387595</v>
      </c>
      <c r="S38" s="23">
        <f t="shared" si="6"/>
        <v>3.781347486124053</v>
      </c>
      <c r="T38" s="23">
        <f t="shared" si="7"/>
        <v>75.2665130979804</v>
      </c>
    </row>
    <row r="39" spans="1:20" ht="12.75">
      <c r="A39" s="10" t="s">
        <v>27</v>
      </c>
      <c r="B39" s="23">
        <f t="shared" si="4"/>
        <v>52.42179782479741</v>
      </c>
      <c r="C39" s="23">
        <f t="shared" si="4"/>
        <v>23.24150416798115</v>
      </c>
      <c r="D39" s="23">
        <f t="shared" si="4"/>
        <v>10.611492023972946</v>
      </c>
      <c r="E39" s="23">
        <f t="shared" si="4"/>
        <v>3.481241750215088</v>
      </c>
      <c r="F39" s="23">
        <f t="shared" si="4"/>
        <v>4.598969606685984</v>
      </c>
      <c r="G39" s="23">
        <f t="shared" si="4"/>
        <v>3.3153020593655635</v>
      </c>
      <c r="H39" s="23">
        <f t="shared" si="4"/>
        <v>1.4995474925729098</v>
      </c>
      <c r="I39" s="23" t="s">
        <v>23</v>
      </c>
      <c r="J39" s="23">
        <f t="shared" si="4"/>
        <v>0.7906800928807528</v>
      </c>
      <c r="K39" s="23" t="s">
        <v>23</v>
      </c>
      <c r="L39" s="23" t="s">
        <v>23</v>
      </c>
      <c r="M39" s="23" t="s">
        <v>23</v>
      </c>
      <c r="N39" s="23" t="s">
        <v>23</v>
      </c>
      <c r="O39" s="23">
        <f t="shared" si="4"/>
        <v>100</v>
      </c>
      <c r="P39" s="23"/>
      <c r="Q39" s="23">
        <f t="shared" si="5"/>
        <v>96.02290889213792</v>
      </c>
      <c r="R39" s="23">
        <f t="shared" si="5"/>
        <v>97.02814393432031</v>
      </c>
      <c r="S39" s="23">
        <f t="shared" si="6"/>
        <v>2.9718560656796855</v>
      </c>
      <c r="T39" s="23">
        <f t="shared" si="7"/>
        <v>67.85131964420643</v>
      </c>
    </row>
    <row r="40" spans="1:20" ht="12.75">
      <c r="A40" s="10" t="s">
        <v>28</v>
      </c>
      <c r="B40" s="23">
        <f t="shared" si="4"/>
        <v>44.890152394213665</v>
      </c>
      <c r="C40" s="23">
        <f t="shared" si="4"/>
        <v>25.639359480157808</v>
      </c>
      <c r="D40" s="23">
        <f t="shared" si="4"/>
        <v>13.598927309765092</v>
      </c>
      <c r="E40" s="23">
        <f t="shared" si="4"/>
        <v>5.8640829272066215</v>
      </c>
      <c r="F40" s="23" t="s">
        <v>23</v>
      </c>
      <c r="G40" s="23" t="s">
        <v>23</v>
      </c>
      <c r="H40" s="23" t="s">
        <v>23</v>
      </c>
      <c r="I40" s="23">
        <f t="shared" si="4"/>
        <v>7.4224491374642225</v>
      </c>
      <c r="J40" s="23">
        <f t="shared" si="4"/>
        <v>1.421443490368995</v>
      </c>
      <c r="K40" s="23" t="s">
        <v>23</v>
      </c>
      <c r="L40" s="23" t="s">
        <v>23</v>
      </c>
      <c r="M40" s="23" t="s">
        <v>23</v>
      </c>
      <c r="N40" s="23">
        <f t="shared" si="4"/>
        <v>1.163585260823599</v>
      </c>
      <c r="O40" s="23">
        <f t="shared" si="4"/>
        <v>100</v>
      </c>
      <c r="P40" s="23"/>
      <c r="Q40" s="23">
        <f t="shared" si="5"/>
        <v>92.88807422998472</v>
      </c>
      <c r="R40" s="23">
        <f t="shared" si="5"/>
        <v>96.99299457523516</v>
      </c>
      <c r="S40" s="23">
        <f t="shared" si="6"/>
        <v>3.0070054247648392</v>
      </c>
      <c r="T40" s="23">
        <f t="shared" si="7"/>
        <v>66.85935290692838</v>
      </c>
    </row>
    <row r="41" spans="1:20" ht="12.75">
      <c r="A41" s="10" t="s">
        <v>29</v>
      </c>
      <c r="B41" s="23">
        <f t="shared" si="4"/>
        <v>34.012889274587074</v>
      </c>
      <c r="C41" s="23">
        <f t="shared" si="4"/>
        <v>38.87251903222486</v>
      </c>
      <c r="D41" s="23">
        <f t="shared" si="4"/>
        <v>12.47770821634767</v>
      </c>
      <c r="E41" s="23">
        <f t="shared" si="4"/>
        <v>4.595684996907813</v>
      </c>
      <c r="F41" s="23" t="s">
        <v>23</v>
      </c>
      <c r="G41" s="23" t="s">
        <v>23</v>
      </c>
      <c r="H41" s="23" t="s">
        <v>23</v>
      </c>
      <c r="I41" s="23">
        <f t="shared" si="4"/>
        <v>8.65360555740129</v>
      </c>
      <c r="J41" s="23">
        <f t="shared" si="4"/>
        <v>1.3875929225312922</v>
      </c>
      <c r="K41" s="23" t="s">
        <v>23</v>
      </c>
      <c r="L41" s="23" t="s">
        <v>23</v>
      </c>
      <c r="M41" s="23" t="s">
        <v>23</v>
      </c>
      <c r="N41" s="23" t="s">
        <v>23</v>
      </c>
      <c r="O41" s="23">
        <f t="shared" si="4"/>
        <v>100</v>
      </c>
      <c r="P41" s="23"/>
      <c r="Q41" s="23">
        <f t="shared" si="5"/>
        <v>94.54045918573831</v>
      </c>
      <c r="R41" s="23">
        <f t="shared" si="5"/>
        <v>96.51598197857653</v>
      </c>
      <c r="S41" s="23">
        <f t="shared" si="6"/>
        <v>3.48401802142346</v>
      </c>
      <c r="T41" s="23">
        <f t="shared" si="7"/>
        <v>74.99014721224064</v>
      </c>
    </row>
    <row r="42" spans="1:20" ht="12.75">
      <c r="A42" s="10" t="s">
        <v>30</v>
      </c>
      <c r="B42" s="23">
        <f t="shared" si="4"/>
        <v>29.004181641906516</v>
      </c>
      <c r="C42" s="23">
        <f t="shared" si="4"/>
        <v>48.25732276987259</v>
      </c>
      <c r="D42" s="23">
        <f t="shared" si="4"/>
        <v>9.1850401026314</v>
      </c>
      <c r="E42" s="23">
        <f t="shared" si="4"/>
        <v>3.1434587173033797</v>
      </c>
      <c r="F42" s="23">
        <f t="shared" si="4"/>
        <v>4.017627530285076</v>
      </c>
      <c r="G42" s="23">
        <f t="shared" si="4"/>
        <v>4.477627726146524</v>
      </c>
      <c r="H42" s="23">
        <f t="shared" si="4"/>
        <v>1.024629577037204</v>
      </c>
      <c r="I42" s="23" t="s">
        <v>23</v>
      </c>
      <c r="J42" s="23">
        <f t="shared" si="4"/>
        <v>0.7700096951416568</v>
      </c>
      <c r="K42" s="23" t="s">
        <v>23</v>
      </c>
      <c r="L42" s="23" t="s">
        <v>23</v>
      </c>
      <c r="M42" s="23" t="s">
        <v>23</v>
      </c>
      <c r="N42" s="23">
        <f t="shared" si="4"/>
        <v>0.12010223967565345</v>
      </c>
      <c r="O42" s="23">
        <f t="shared" si="4"/>
        <v>100</v>
      </c>
      <c r="P42" s="23"/>
      <c r="Q42" s="23">
        <f t="shared" si="5"/>
        <v>97.32593899447211</v>
      </c>
      <c r="R42" s="23">
        <f t="shared" si="5"/>
        <v>97.58699331943907</v>
      </c>
      <c r="S42" s="23">
        <f t="shared" si="6"/>
        <v>2.4130066805609287</v>
      </c>
      <c r="T42" s="23">
        <f t="shared" si="7"/>
        <v>72.5456648131426</v>
      </c>
    </row>
    <row r="43" spans="1:20" ht="12.75">
      <c r="A43" s="10" t="s">
        <v>31</v>
      </c>
      <c r="B43" s="23">
        <f t="shared" si="4"/>
        <v>32.07796133833308</v>
      </c>
      <c r="C43" s="23">
        <f t="shared" si="4"/>
        <v>47.36563897557216</v>
      </c>
      <c r="D43" s="23">
        <f t="shared" si="4"/>
        <v>11.001798891489143</v>
      </c>
      <c r="E43" s="23">
        <f t="shared" si="4"/>
        <v>3.788569173836894</v>
      </c>
      <c r="F43" s="23" t="s">
        <v>23</v>
      </c>
      <c r="G43" s="23" t="s">
        <v>23</v>
      </c>
      <c r="H43" s="23" t="s">
        <v>23</v>
      </c>
      <c r="I43" s="23">
        <f t="shared" si="4"/>
        <v>5.0350946417288345</v>
      </c>
      <c r="J43" s="23">
        <f t="shared" si="4"/>
        <v>0.7309369790398823</v>
      </c>
      <c r="K43" s="23" t="s">
        <v>23</v>
      </c>
      <c r="L43" s="23" t="s">
        <v>23</v>
      </c>
      <c r="M43" s="23" t="s">
        <v>23</v>
      </c>
      <c r="N43" s="23" t="s">
        <v>23</v>
      </c>
      <c r="O43" s="23">
        <f t="shared" si="4"/>
        <v>100</v>
      </c>
      <c r="P43" s="23"/>
      <c r="Q43" s="23">
        <f t="shared" si="5"/>
        <v>96.72940255013303</v>
      </c>
      <c r="R43" s="23">
        <f t="shared" si="5"/>
        <v>96.78578020316183</v>
      </c>
      <c r="S43" s="23">
        <f t="shared" si="6"/>
        <v>3.214219796838174</v>
      </c>
      <c r="T43" s="23">
        <f t="shared" si="7"/>
        <v>77.55226250330776</v>
      </c>
    </row>
    <row r="44" spans="1:20" ht="12.75">
      <c r="A44" s="10" t="s">
        <v>32</v>
      </c>
      <c r="B44" s="23">
        <f t="shared" si="4"/>
        <v>31.53883425739114</v>
      </c>
      <c r="C44" s="23">
        <f t="shared" si="4"/>
        <v>47.180167442451584</v>
      </c>
      <c r="D44" s="23">
        <f t="shared" si="4"/>
        <v>11.654050232735475</v>
      </c>
      <c r="E44" s="23">
        <f t="shared" si="4"/>
        <v>4.929742481770378</v>
      </c>
      <c r="F44" s="23">
        <f t="shared" si="4"/>
        <v>1.5286669738033583</v>
      </c>
      <c r="G44" s="23">
        <f t="shared" si="4"/>
        <v>2.3037237676140245</v>
      </c>
      <c r="H44" s="23">
        <f t="shared" si="4"/>
        <v>0.4035140673900265</v>
      </c>
      <c r="I44" s="23" t="s">
        <v>23</v>
      </c>
      <c r="J44" s="23">
        <f t="shared" si="4"/>
        <v>0.4613007768440116</v>
      </c>
      <c r="K44" s="23" t="s">
        <v>23</v>
      </c>
      <c r="L44" s="23" t="s">
        <v>23</v>
      </c>
      <c r="M44" s="23" t="s">
        <v>23</v>
      </c>
      <c r="N44" s="23" t="s">
        <v>23</v>
      </c>
      <c r="O44" s="23">
        <f t="shared" si="4"/>
        <v>100</v>
      </c>
      <c r="P44" s="23"/>
      <c r="Q44" s="23">
        <f t="shared" si="5"/>
        <v>95.88384498088848</v>
      </c>
      <c r="R44" s="23">
        <f t="shared" si="5"/>
        <v>97.30730361287007</v>
      </c>
      <c r="S44" s="23">
        <f t="shared" si="6"/>
        <v>2.6926963871299354</v>
      </c>
      <c r="T44" s="23">
        <f t="shared" si="7"/>
        <v>63.293864370290635</v>
      </c>
    </row>
    <row r="45" spans="1:20" ht="12.75">
      <c r="A45" s="10" t="s">
        <v>33</v>
      </c>
      <c r="B45" s="23">
        <f t="shared" si="4"/>
        <v>40.771368391242014</v>
      </c>
      <c r="C45" s="23">
        <f t="shared" si="4"/>
        <v>39.67479099185208</v>
      </c>
      <c r="D45" s="23">
        <f t="shared" si="4"/>
        <v>8.424754116737763</v>
      </c>
      <c r="E45" s="23">
        <f t="shared" si="4"/>
        <v>3.8949560743638303</v>
      </c>
      <c r="F45" s="23">
        <f t="shared" si="4"/>
        <v>2.749644523898024</v>
      </c>
      <c r="G45" s="23">
        <f t="shared" si="4"/>
        <v>3.3241883049837453</v>
      </c>
      <c r="H45" s="23">
        <f t="shared" si="4"/>
        <v>0.6199739219191579</v>
      </c>
      <c r="I45" s="23" t="s">
        <v>23</v>
      </c>
      <c r="J45" s="23">
        <f t="shared" si="4"/>
        <v>0.5403236750033925</v>
      </c>
      <c r="K45" s="23" t="s">
        <v>23</v>
      </c>
      <c r="L45" s="23" t="s">
        <v>23</v>
      </c>
      <c r="M45" s="23" t="s">
        <v>23</v>
      </c>
      <c r="N45" s="23" t="s">
        <v>23</v>
      </c>
      <c r="O45" s="23">
        <f t="shared" si="4"/>
        <v>100</v>
      </c>
      <c r="P45" s="23"/>
      <c r="Q45" s="23">
        <f t="shared" si="5"/>
        <v>95.65673866187255</v>
      </c>
      <c r="R45" s="23">
        <f t="shared" si="5"/>
        <v>96.58718553360558</v>
      </c>
      <c r="S45" s="23">
        <f t="shared" si="6"/>
        <v>3.4128144663944227</v>
      </c>
      <c r="T45" s="23">
        <f t="shared" si="7"/>
        <v>70.06078012289608</v>
      </c>
    </row>
    <row r="46" spans="1:20" ht="12.75">
      <c r="A46" s="10" t="s">
        <v>34</v>
      </c>
      <c r="B46" s="23">
        <f t="shared" si="4"/>
        <v>36.23272951452507</v>
      </c>
      <c r="C46" s="23">
        <f t="shared" si="4"/>
        <v>35.35537732913887</v>
      </c>
      <c r="D46" s="23">
        <f t="shared" si="4"/>
        <v>7.989075949804681</v>
      </c>
      <c r="E46" s="23">
        <f t="shared" si="4"/>
        <v>10.416270554614488</v>
      </c>
      <c r="F46" s="23">
        <f t="shared" si="4"/>
        <v>3.3213275371337043</v>
      </c>
      <c r="G46" s="23">
        <f t="shared" si="4"/>
        <v>3.6253255320865168</v>
      </c>
      <c r="H46" s="23">
        <f t="shared" si="4"/>
        <v>1.592802571991565</v>
      </c>
      <c r="I46" s="23" t="s">
        <v>23</v>
      </c>
      <c r="J46" s="23">
        <f t="shared" si="4"/>
        <v>1.3714479551975662</v>
      </c>
      <c r="K46" s="23" t="s">
        <v>23</v>
      </c>
      <c r="L46" s="23" t="s">
        <v>23</v>
      </c>
      <c r="M46" s="23" t="s">
        <v>23</v>
      </c>
      <c r="N46" s="23">
        <f t="shared" si="4"/>
        <v>0.09564305550754197</v>
      </c>
      <c r="O46" s="23">
        <f t="shared" si="4"/>
        <v>100</v>
      </c>
      <c r="P46" s="23"/>
      <c r="Q46" s="23">
        <f t="shared" si="5"/>
        <v>94.02256655098212</v>
      </c>
      <c r="R46" s="23">
        <f t="shared" si="5"/>
        <v>97.22431994420701</v>
      </c>
      <c r="S46" s="23">
        <f t="shared" si="6"/>
        <v>2.775680055792986</v>
      </c>
      <c r="T46" s="23">
        <f t="shared" si="7"/>
        <v>62.31505657093125</v>
      </c>
    </row>
    <row r="47" spans="1:20" ht="12.75">
      <c r="A47" s="10" t="s">
        <v>35</v>
      </c>
      <c r="B47" s="23">
        <f t="shared" si="4"/>
        <v>45.34155136318078</v>
      </c>
      <c r="C47" s="23" t="s">
        <v>23</v>
      </c>
      <c r="D47" s="23" t="s">
        <v>23</v>
      </c>
      <c r="E47" s="23">
        <f>E19/$O19*100</f>
        <v>6.5646537293790335</v>
      </c>
      <c r="F47" s="23">
        <f t="shared" si="4"/>
        <v>2.5002520564843755</v>
      </c>
      <c r="G47" s="23">
        <f aca="true" t="shared" si="8" ref="G47:J48">G19/$O19*100</f>
        <v>2.625168835066899</v>
      </c>
      <c r="H47" s="23">
        <f t="shared" si="8"/>
        <v>2.5668702307701188</v>
      </c>
      <c r="I47" s="23" t="s">
        <v>23</v>
      </c>
      <c r="J47" s="23" t="s">
        <v>23</v>
      </c>
      <c r="K47" s="23" t="s">
        <v>23</v>
      </c>
      <c r="L47" s="23" t="s">
        <v>23</v>
      </c>
      <c r="M47" s="23" t="s">
        <v>23</v>
      </c>
      <c r="N47" s="23" t="s">
        <v>23</v>
      </c>
      <c r="O47" s="23">
        <f>O19/$O19*100</f>
        <v>100</v>
      </c>
      <c r="P47" s="23"/>
      <c r="Q47" s="23">
        <f t="shared" si="5"/>
        <v>89.21874641389915</v>
      </c>
      <c r="R47" s="23">
        <f t="shared" si="5"/>
        <v>96.38842799221979</v>
      </c>
      <c r="S47" s="23">
        <f t="shared" si="6"/>
        <v>3.611572007780221</v>
      </c>
      <c r="T47" s="23">
        <f t="shared" si="7"/>
        <v>58.34751295951882</v>
      </c>
    </row>
    <row r="48" spans="1:20" ht="12.75">
      <c r="A48" s="17" t="s">
        <v>36</v>
      </c>
      <c r="B48" s="23">
        <f t="shared" si="4"/>
        <v>53.98970250395392</v>
      </c>
      <c r="C48" s="23">
        <f>C20/$O20*100</f>
        <v>31.769921402190963</v>
      </c>
      <c r="D48" s="23">
        <f>D20/$O20*100</f>
        <v>8.348673843570976</v>
      </c>
      <c r="E48" s="23">
        <f>E20/$O20*100</f>
        <v>12.469297419888704</v>
      </c>
      <c r="F48" s="23">
        <f t="shared" si="4"/>
        <v>3.7062904771250125</v>
      </c>
      <c r="G48" s="23">
        <f t="shared" si="8"/>
        <v>3.1314940111311405</v>
      </c>
      <c r="H48" s="23">
        <f t="shared" si="8"/>
        <v>1.8098153526632386</v>
      </c>
      <c r="I48" s="23" t="s">
        <v>23</v>
      </c>
      <c r="J48" s="23">
        <f t="shared" si="8"/>
        <v>0.605633393580907</v>
      </c>
      <c r="K48" s="23" t="s">
        <v>23</v>
      </c>
      <c r="L48" s="23" t="s">
        <v>23</v>
      </c>
      <c r="M48" s="23">
        <f>M19/$O19*100</f>
        <v>30.54731422370502</v>
      </c>
      <c r="N48" s="23" t="s">
        <v>23</v>
      </c>
      <c r="O48" s="23">
        <f>O20/$O20*100</f>
        <v>100</v>
      </c>
      <c r="Q48" s="23">
        <f t="shared" si="5"/>
        <v>85.67707845378403</v>
      </c>
      <c r="R48" s="23">
        <f t="shared" si="5"/>
        <v>94.72170585019136</v>
      </c>
      <c r="S48" s="23">
        <f t="shared" si="6"/>
        <v>5.278294149808638</v>
      </c>
      <c r="T48" s="23">
        <f t="shared" si="7"/>
        <v>61.60140874249016</v>
      </c>
    </row>
    <row r="49" spans="1:20" ht="12.75">
      <c r="A49" s="10" t="s">
        <v>37</v>
      </c>
      <c r="B49" s="23">
        <f t="shared" si="4"/>
        <v>37.99776390089042</v>
      </c>
      <c r="C49" s="23">
        <f t="shared" si="4"/>
        <v>31.769921402190963</v>
      </c>
      <c r="D49" s="23">
        <f t="shared" si="4"/>
        <v>8.348673843570976</v>
      </c>
      <c r="E49" s="23">
        <f t="shared" si="4"/>
        <v>12.469297419888704</v>
      </c>
      <c r="F49" s="23">
        <f t="shared" si="4"/>
        <v>3.8674006760836503</v>
      </c>
      <c r="G49" s="23">
        <f>G20/$O20*100</f>
        <v>3.1314940111311405</v>
      </c>
      <c r="H49" s="23">
        <f>H20/$O20*100</f>
        <v>1.8098153526632386</v>
      </c>
      <c r="I49" s="23" t="s">
        <v>23</v>
      </c>
      <c r="J49" s="23">
        <f>J20/$O20*100</f>
        <v>0.605633393580907</v>
      </c>
      <c r="K49" s="23" t="s">
        <v>23</v>
      </c>
      <c r="L49" s="23" t="s">
        <v>23</v>
      </c>
      <c r="M49" s="23" t="s">
        <v>23</v>
      </c>
      <c r="N49" s="23" t="s">
        <v>23</v>
      </c>
      <c r="O49" s="23">
        <f>O20/$O20*100</f>
        <v>100</v>
      </c>
      <c r="P49" s="23"/>
      <c r="Q49" s="23">
        <f t="shared" si="5"/>
        <v>89.04435060777061</v>
      </c>
      <c r="R49" s="23">
        <f t="shared" si="5"/>
        <v>96.15305276186227</v>
      </c>
      <c r="S49" s="23">
        <f t="shared" si="6"/>
        <v>3.846947238137737</v>
      </c>
      <c r="T49" s="23">
        <f t="shared" si="7"/>
        <v>57.47726775303925</v>
      </c>
    </row>
    <row r="50" spans="1:20" ht="12.75">
      <c r="A50" s="10" t="s">
        <v>38</v>
      </c>
      <c r="B50" s="23">
        <f t="shared" si="4"/>
        <v>41.09931326650387</v>
      </c>
      <c r="C50" s="23">
        <f t="shared" si="4"/>
        <v>31.42087723795518</v>
      </c>
      <c r="D50" s="23">
        <f t="shared" si="4"/>
        <v>9.6003993577895</v>
      </c>
      <c r="E50" s="23">
        <f t="shared" si="4"/>
        <v>11.228375989962087</v>
      </c>
      <c r="F50" s="23">
        <f t="shared" si="4"/>
        <v>3.6056611665025162</v>
      </c>
      <c r="G50" s="23" t="s">
        <v>23</v>
      </c>
      <c r="H50" s="23" t="s">
        <v>23</v>
      </c>
      <c r="I50" s="23" t="s">
        <v>23</v>
      </c>
      <c r="J50" s="23">
        <f>J21/$O21*100</f>
        <v>0.5715133771367665</v>
      </c>
      <c r="K50" s="23" t="s">
        <v>23</v>
      </c>
      <c r="L50" s="23" t="s">
        <v>23</v>
      </c>
      <c r="M50" s="23" t="s">
        <v>23</v>
      </c>
      <c r="N50" s="23">
        <f>N21/$O21*100</f>
        <v>2.473859604150083</v>
      </c>
      <c r="O50" s="23">
        <f>O21/$O21*100</f>
        <v>100</v>
      </c>
      <c r="P50" s="23"/>
      <c r="Q50" s="23">
        <f t="shared" si="5"/>
        <v>91.74434829817936</v>
      </c>
      <c r="R50" s="23">
        <f t="shared" si="5"/>
        <v>96.18564027123367</v>
      </c>
      <c r="S50" s="23">
        <f t="shared" si="6"/>
        <v>3.8143597287663313</v>
      </c>
      <c r="T50" s="23">
        <f t="shared" si="7"/>
        <v>57.114667537628264</v>
      </c>
    </row>
    <row r="51" spans="1:20" ht="12.75">
      <c r="A51" s="10" t="s">
        <v>39</v>
      </c>
      <c r="B51" s="23">
        <f>B22/$O22*100</f>
        <v>43.26805912426161</v>
      </c>
      <c r="C51" s="23">
        <f>C22/$O22*100</f>
        <v>32.83422955683293</v>
      </c>
      <c r="D51" s="23">
        <f>D22/$O22*100</f>
        <v>12.022529204524384</v>
      </c>
      <c r="E51" s="23">
        <f>E22/$O22*100</f>
        <v>6.659757357420995</v>
      </c>
      <c r="F51" s="23">
        <f>F22/$O22*100</f>
        <v>2.977735689120818</v>
      </c>
      <c r="G51" s="23" t="s">
        <v>23</v>
      </c>
      <c r="H51" s="23" t="s">
        <v>23</v>
      </c>
      <c r="I51" s="23" t="s">
        <v>23</v>
      </c>
      <c r="J51" s="23" t="s">
        <v>23</v>
      </c>
      <c r="K51" s="23" t="s">
        <v>23</v>
      </c>
      <c r="L51" s="23" t="s">
        <v>23</v>
      </c>
      <c r="M51" s="23" t="s">
        <v>23</v>
      </c>
      <c r="N51" s="23">
        <f>N22/$O22*100</f>
        <v>2.2376890678392627</v>
      </c>
      <c r="O51" s="23">
        <f>O22/$O22*100</f>
        <v>100</v>
      </c>
      <c r="P51" s="23"/>
      <c r="Q51" s="23">
        <f t="shared" si="5"/>
        <v>89.46158203075466</v>
      </c>
      <c r="R51" s="23">
        <f t="shared" si="5"/>
        <v>95.12812032443499</v>
      </c>
      <c r="S51" s="23">
        <f t="shared" si="6"/>
        <v>4.871879675565005</v>
      </c>
      <c r="T51" s="23">
        <f t="shared" si="7"/>
        <v>48.72955324238702</v>
      </c>
    </row>
    <row r="52" spans="1:20" ht="12.75">
      <c r="A52" s="10" t="s">
        <v>40</v>
      </c>
      <c r="B52" s="23">
        <f>B23/$O23*100</f>
        <v>38.62934088837491</v>
      </c>
      <c r="C52" s="23">
        <f>C23/$O23*100</f>
        <v>33.20583839393227</v>
      </c>
      <c r="D52" s="23">
        <f>D23/$O23*100</f>
        <v>12.771893164370926</v>
      </c>
      <c r="E52" s="23">
        <f>E23/$O23*100</f>
        <v>10.809395968789932</v>
      </c>
      <c r="F52" s="23">
        <f>F23/$O23*100</f>
        <v>2.1804560987849144</v>
      </c>
      <c r="G52" s="23">
        <f>G23/$O23*100</f>
        <v>1.3297552378960191</v>
      </c>
      <c r="H52" s="23">
        <f>H23/$O23*100</f>
        <v>0.5744317190356918</v>
      </c>
      <c r="I52" s="23" t="s">
        <v>23</v>
      </c>
      <c r="J52" s="23">
        <f>J23/$O23*100</f>
        <v>0.4988885288153376</v>
      </c>
      <c r="K52" s="23" t="s">
        <v>23</v>
      </c>
      <c r="L52" s="23" t="s">
        <v>23</v>
      </c>
      <c r="M52" s="23" t="s">
        <v>23</v>
      </c>
      <c r="N52" s="23" t="s">
        <v>23</v>
      </c>
      <c r="O52" s="23">
        <f>O23/$O23*100</f>
        <v>100</v>
      </c>
      <c r="P52" s="23"/>
      <c r="Q52" s="23">
        <f aca="true" t="shared" si="9" ref="Q52:R54">R23/Q23*100</f>
        <v>85.14254400385786</v>
      </c>
      <c r="R52" s="23">
        <f t="shared" si="9"/>
        <v>95.01365501219271</v>
      </c>
      <c r="S52" s="23">
        <f t="shared" si="6"/>
        <v>4.986344987807289</v>
      </c>
      <c r="T52" s="23">
        <f t="shared" si="7"/>
        <v>56.16777844323744</v>
      </c>
    </row>
    <row r="53" spans="1:20" ht="12.75">
      <c r="A53" s="10" t="s">
        <v>41</v>
      </c>
      <c r="B53" s="23">
        <f>B24/$O24*100</f>
        <v>39.89282122869472</v>
      </c>
      <c r="C53" s="23">
        <f>C24/$O24*100</f>
        <v>27.32600421756527</v>
      </c>
      <c r="D53" s="23">
        <f>D24/$O24*100</f>
        <v>9.740369397617966</v>
      </c>
      <c r="E53" s="23">
        <f>E24/$O24*100</f>
        <v>12.299803548016175</v>
      </c>
      <c r="F53" s="23">
        <f>F24/$O24*100</f>
        <v>3.753887670198276</v>
      </c>
      <c r="G53" s="23">
        <f>G24/$O24*100</f>
        <v>3.9314581998548883</v>
      </c>
      <c r="H53" s="23">
        <f>H24/$O24*100</f>
        <v>2.267768721280035</v>
      </c>
      <c r="I53" s="23" t="s">
        <v>23</v>
      </c>
      <c r="J53" s="23">
        <f>J24/$O24*100</f>
        <v>0.742910968639814</v>
      </c>
      <c r="K53" s="23" t="s">
        <v>23</v>
      </c>
      <c r="L53" s="23" t="s">
        <v>23</v>
      </c>
      <c r="M53" s="23" t="s">
        <v>23</v>
      </c>
      <c r="N53" s="23" t="s">
        <v>23</v>
      </c>
      <c r="O53" s="23">
        <f>O24/$O24*100</f>
        <v>100</v>
      </c>
      <c r="P53" s="23"/>
      <c r="Q53" s="23">
        <f t="shared" si="9"/>
        <v>85.78053708411505</v>
      </c>
      <c r="R53" s="23">
        <f t="shared" si="9"/>
        <v>95.31522481161896</v>
      </c>
      <c r="S53" s="23">
        <f t="shared" si="6"/>
        <v>4.684775188381039</v>
      </c>
      <c r="T53" s="23">
        <f t="shared" si="7"/>
        <v>49.41728966315026</v>
      </c>
    </row>
    <row r="54" spans="1:20" ht="12.75">
      <c r="A54" s="10" t="s">
        <v>42</v>
      </c>
      <c r="B54" s="23">
        <f>B25/$O25*100</f>
        <v>41.17307349034514</v>
      </c>
      <c r="C54" s="23">
        <f>C25/$O25*100</f>
        <v>34.44866490964646</v>
      </c>
      <c r="D54" s="23">
        <f>D25/$O25*100</f>
        <v>10.72495458697775</v>
      </c>
      <c r="E54" s="23">
        <f>E25/$O25*100</f>
        <v>8.930221447546646</v>
      </c>
      <c r="F54" s="23" t="s">
        <v>23</v>
      </c>
      <c r="G54" s="23" t="s">
        <v>23</v>
      </c>
      <c r="H54" s="23" t="s">
        <v>23</v>
      </c>
      <c r="I54" s="23">
        <f>I25/$O25*100</f>
        <v>4.723085565484003</v>
      </c>
      <c r="J54" s="23" t="s">
        <v>23</v>
      </c>
      <c r="K54" s="23" t="s">
        <v>23</v>
      </c>
      <c r="L54" s="23" t="s">
        <v>23</v>
      </c>
      <c r="M54" s="23" t="s">
        <v>23</v>
      </c>
      <c r="N54" s="23" t="s">
        <v>23</v>
      </c>
      <c r="O54" s="23">
        <f>O25/$O25*100</f>
        <v>100</v>
      </c>
      <c r="P54" s="24"/>
      <c r="Q54" s="23">
        <f t="shared" si="9"/>
        <v>91.10448113425818</v>
      </c>
      <c r="R54" s="23">
        <f t="shared" si="9"/>
        <v>96.74513573468406</v>
      </c>
      <c r="S54" s="23">
        <f t="shared" si="6"/>
        <v>3.254864265315944</v>
      </c>
      <c r="T54" s="23">
        <f t="shared" si="7"/>
        <v>60.14512542425779</v>
      </c>
    </row>
    <row r="55" spans="1:20" ht="12.75">
      <c r="A55" s="18" t="s">
        <v>43</v>
      </c>
      <c r="B55" s="25">
        <f>B26/$O26*100</f>
        <v>38.879094469724656</v>
      </c>
      <c r="C55" s="25">
        <f>C26/$O26*100</f>
        <v>33.83493309199664</v>
      </c>
      <c r="D55" s="25">
        <f>D26/$O26*100</f>
        <v>10.207226293946858</v>
      </c>
      <c r="E55" s="25">
        <f>E26/$O26*100</f>
        <v>6.647872574887559</v>
      </c>
      <c r="F55" s="25">
        <f>F26/$O26*100</f>
        <v>3.0741714441289942</v>
      </c>
      <c r="G55" s="25">
        <f>G26/$O26*100</f>
        <v>2.691745509859537</v>
      </c>
      <c r="H55" s="25">
        <f>H26/$O26*100</f>
        <v>1.388795746246818</v>
      </c>
      <c r="I55" s="25">
        <f>I26/$O26*100</f>
        <v>1.065228542153201</v>
      </c>
      <c r="J55" s="25">
        <f>J26/$O26*100</f>
        <v>0.8439184447583788</v>
      </c>
      <c r="K55" s="25">
        <f>K26/$O26*100</f>
        <v>0.5045093069134905</v>
      </c>
      <c r="L55" s="25">
        <f>L26/$O26*100</f>
        <v>0.24856445592194984</v>
      </c>
      <c r="M55" s="25">
        <f>M26/$O26*100</f>
        <v>0.16828318305596116</v>
      </c>
      <c r="N55" s="25">
        <f>N26/$O26*100</f>
        <v>0.44565693640595616</v>
      </c>
      <c r="O55" s="25">
        <f>O26/$O26*100</f>
        <v>100</v>
      </c>
      <c r="P55" s="24"/>
      <c r="Q55" s="25">
        <f>R26/Q26*100</f>
        <v>93.26590470257077</v>
      </c>
      <c r="R55" s="25">
        <f>S26/R26*100</f>
        <v>96.59311578977825</v>
      </c>
      <c r="S55" s="25">
        <f>T26/R26*100</f>
        <v>3.4068842102217523</v>
      </c>
      <c r="T55" s="25">
        <f>U26/T26*100</f>
        <v>63.8398041096582</v>
      </c>
    </row>
    <row r="56" spans="1:16" ht="12.75">
      <c r="A56" s="22" t="s">
        <v>52</v>
      </c>
      <c r="P56" s="6"/>
    </row>
    <row r="57" spans="1:16" ht="12.75">
      <c r="A57" s="3" t="s">
        <v>53</v>
      </c>
      <c r="P57" s="6"/>
    </row>
    <row r="58" ht="12.75">
      <c r="P58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Carlo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Susy</dc:creator>
  <cp:keywords/>
  <dc:description/>
  <cp:lastModifiedBy>Susy</cp:lastModifiedBy>
  <dcterms:created xsi:type="dcterms:W3CDTF">2003-09-22T08:32:01Z</dcterms:created>
  <dcterms:modified xsi:type="dcterms:W3CDTF">2003-09-22T08:33:09Z</dcterms:modified>
  <cp:category/>
  <cp:version/>
  <cp:contentType/>
  <cp:contentStatus/>
</cp:coreProperties>
</file>