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activeTab="0"/>
  </bookViews>
  <sheets>
    <sheet name="Lista01m" sheetId="1" r:id="rId1"/>
  </sheets>
  <definedNames/>
  <calcPr fullCalcOnLoad="1"/>
</workbook>
</file>

<file path=xl/sharedStrings.xml><?xml version="1.0" encoding="utf-8"?>
<sst xmlns="http://schemas.openxmlformats.org/spreadsheetml/2006/main" count="321" uniqueCount="60">
  <si>
    <t>Valori assoluti</t>
  </si>
  <si>
    <t>Circoscrizione</t>
  </si>
  <si>
    <t>Voti validi</t>
  </si>
  <si>
    <t>Elettori</t>
  </si>
  <si>
    <t>Votanti</t>
  </si>
  <si>
    <t>Voti non validi</t>
  </si>
  <si>
    <t>Schede bianche</t>
  </si>
  <si>
    <t>Piemonte 1</t>
  </si>
  <si>
    <t>Piemonte 2</t>
  </si>
  <si>
    <t>Lombardia 1</t>
  </si>
  <si>
    <t>Lombardia2</t>
  </si>
  <si>
    <t>Lombardia 3</t>
  </si>
  <si>
    <t>Trentino Alto Adige</t>
  </si>
  <si>
    <t>Veneto 1</t>
  </si>
  <si>
    <t>Veneto 2</t>
  </si>
  <si>
    <t>Friuli Venezia Giulia</t>
  </si>
  <si>
    <t>Liguria</t>
  </si>
  <si>
    <t>Emilia Romagna</t>
  </si>
  <si>
    <t>Toscana</t>
  </si>
  <si>
    <t>Umbria</t>
  </si>
  <si>
    <t>Marche</t>
  </si>
  <si>
    <t>Lazio 1</t>
  </si>
  <si>
    <t>Lazio 2</t>
  </si>
  <si>
    <t>Abruzzo</t>
  </si>
  <si>
    <t>Molise</t>
  </si>
  <si>
    <t>Campania 1</t>
  </si>
  <si>
    <t>Campania 2</t>
  </si>
  <si>
    <t>Puglia</t>
  </si>
  <si>
    <t>Basilicata</t>
  </si>
  <si>
    <t>Calabria</t>
  </si>
  <si>
    <t>Sicilia 1</t>
  </si>
  <si>
    <t>Sicilia 2</t>
  </si>
  <si>
    <t>Sardegna</t>
  </si>
  <si>
    <t>Valle d'Aosta</t>
  </si>
  <si>
    <t>Totale</t>
  </si>
  <si>
    <t>Valori percentuali</t>
  </si>
  <si>
    <t>Aosta</t>
  </si>
  <si>
    <t>% votanti su elettori</t>
  </si>
  <si>
    <t>Totale voti validi</t>
  </si>
  <si>
    <t>Democrazia europea</t>
  </si>
  <si>
    <t>2001 - Elezione della Camera - parte maggioritaria, 13 maggio (per circoscrizione)</t>
  </si>
  <si>
    <t>Vallée d'Aoste</t>
  </si>
  <si>
    <t>-</t>
  </si>
  <si>
    <t>Casa delle libertà(2)</t>
  </si>
  <si>
    <t>L'Ulivo(3)</t>
  </si>
  <si>
    <t>(3)"L'Ulivo" comprende: "L'Ulivo-Sudtiroler Volkspartei" in Trentino-Alto Adige; "L'Ulivo-con Illy per Trieste" in Friuli-Venezia Giulia e "Democratici popolari" in Valle d'Aosta.</t>
  </si>
  <si>
    <t>Altre liste(1)</t>
  </si>
  <si>
    <t>(1) Altre liste che non ottennero almeno 50.000 voti o un seggio</t>
  </si>
  <si>
    <t>(2)"Casa delle libertà" comprende: "Forza Italia- Lega Nord" e "Alleanza nazionale" in Valle d'Aosta.</t>
  </si>
  <si>
    <t>Fonte: Archivio storico delle elezioni, Sito web Ministero dell'Interno http://elezionistorico.interno.it/</t>
  </si>
  <si>
    <t>Italia del valori - Di Pietro</t>
  </si>
  <si>
    <t>Lista Pannella-Bonino</t>
  </si>
  <si>
    <t>Südtiroler Volkspartei</t>
  </si>
  <si>
    <t>Liga Fronte veneto</t>
  </si>
  <si>
    <t>Movimento sociale Fiamma tricolore</t>
  </si>
  <si>
    <t>% voti validi sui votanti</t>
  </si>
  <si>
    <t>% voti non validi sui votanti</t>
  </si>
  <si>
    <t>% schede bianche sui voti non validi</t>
  </si>
  <si>
    <t>(3) "L'Ulivo" comprende: "L'Ulivo-Sudtiroler Volkspartei" in Trentino-Alto Adige; "Con Illy per Trieste, l'Ulivo" in Friuli-Venezia Giulia e "Democratici popolari" in Valle d'Aosta.</t>
  </si>
  <si>
    <t>(2) "Casa delle libertà" comprende: "Forza Italia- Lega Nord" e "Alleanza nazionale" in Valle d'Aosta.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</si>
</sst>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it.&quot;\ #,##0;\-&quot;Lit.&quot;\ #,##0"/>
    <numFmt numFmtId="171" formatCode="&quot;Lit.&quot;\ #,##0;[Red]\-&quot;Lit.&quot;\ #,##0"/>
    <numFmt numFmtId="172" formatCode="&quot;Lit.&quot;\ #,##0.00;\-&quot;Lit.&quot;\ #,##0.00"/>
    <numFmt numFmtId="173" formatCode="&quot;Lit.&quot;\ #,##0.00;[Red]\-&quot;Lit.&quot;\ #,##0.00"/>
    <numFmt numFmtId="174" formatCode="_-&quot;Lit.&quot;\ * #,##0_-;\-&quot;Lit.&quot;\ * #,##0_-;_-&quot;Lit.&quot;\ * &quot;-&quot;_-;_-@_-"/>
    <numFmt numFmtId="175" formatCode="_-&quot;Lit.&quot;\ * #,##0.00_-;\-&quot;Lit.&quot;\ * #,##0.00_-;_-&quot;Lit.&quot;\ * &quot;-&quot;??_-;_-@_-"/>
    <numFmt numFmtId="176" formatCode="0.0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6" fontId="5" fillId="0" borderId="1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right" wrapText="1"/>
    </xf>
    <xf numFmtId="176" fontId="5" fillId="0" borderId="10" xfId="0" applyNumberFormat="1" applyFont="1" applyBorder="1" applyAlignment="1">
      <alignment horizontal="left" wrapText="1"/>
    </xf>
    <xf numFmtId="3" fontId="5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11" xfId="0" applyNumberFormat="1" applyFont="1" applyBorder="1" applyAlignment="1">
      <alignment horizontal="left"/>
    </xf>
    <xf numFmtId="176" fontId="4" fillId="0" borderId="11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76" fontId="4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52">
      <selection activeCell="O71" sqref="O71"/>
    </sheetView>
  </sheetViews>
  <sheetFormatPr defaultColWidth="10.7109375" defaultRowHeight="13.5" customHeight="1"/>
  <cols>
    <col min="1" max="1" width="20.7109375" style="2" customWidth="1"/>
    <col min="2" max="2" width="10.140625" style="5" customWidth="1"/>
    <col min="3" max="3" width="10.28125" style="5" bestFit="1" customWidth="1"/>
    <col min="4" max="4" width="9.7109375" style="5" customWidth="1"/>
    <col min="5" max="5" width="10.28125" style="5" customWidth="1"/>
    <col min="6" max="6" width="9.140625" style="5" customWidth="1"/>
    <col min="7" max="7" width="9.57421875" style="5" customWidth="1"/>
    <col min="8" max="11" width="9.140625" style="5" customWidth="1"/>
    <col min="12" max="12" width="9.8515625" style="5" customWidth="1"/>
    <col min="13" max="13" width="9.140625" style="5" customWidth="1"/>
    <col min="14" max="14" width="11.00390625" style="5" customWidth="1"/>
    <col min="15" max="15" width="10.421875" style="5" customWidth="1"/>
    <col min="16" max="16" width="10.28125" style="5" customWidth="1"/>
    <col min="17" max="17" width="9.8515625" style="5" customWidth="1"/>
    <col min="18" max="19" width="9.140625" style="5" customWidth="1"/>
    <col min="20" max="20" width="9.140625" style="2" customWidth="1"/>
    <col min="21" max="16384" width="10.7109375" style="2" customWidth="1"/>
  </cols>
  <sheetData>
    <row r="1" spans="1:19" ht="12.75">
      <c r="A1" s="6" t="s">
        <v>40</v>
      </c>
      <c r="N1" s="3"/>
      <c r="O1" s="3"/>
      <c r="P1" s="3"/>
      <c r="Q1" s="3"/>
      <c r="R1" s="3"/>
      <c r="S1" s="3"/>
    </row>
    <row r="2" spans="1:19" ht="12.75">
      <c r="A2" s="7"/>
      <c r="M2" s="1"/>
      <c r="N2" s="3"/>
      <c r="O2" s="3"/>
      <c r="P2" s="3"/>
      <c r="Q2" s="3"/>
      <c r="R2" s="3"/>
      <c r="S2" s="3"/>
    </row>
    <row r="3" spans="1:19" s="8" customFormat="1" ht="12.75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  <c r="O3" s="11"/>
      <c r="P3" s="11"/>
      <c r="Q3" s="11"/>
      <c r="R3" s="11"/>
      <c r="S3" s="11"/>
    </row>
    <row r="4" spans="1:19" s="8" customFormat="1" ht="12.75">
      <c r="A4" s="6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1"/>
      <c r="O4" s="11"/>
      <c r="P4" s="11"/>
      <c r="Q4" s="11"/>
      <c r="R4" s="11"/>
      <c r="S4" s="11"/>
    </row>
    <row r="5" spans="1:18" s="8" customFormat="1" ht="51">
      <c r="A5" s="14" t="s">
        <v>1</v>
      </c>
      <c r="B5" s="4" t="s">
        <v>43</v>
      </c>
      <c r="C5" s="4" t="s">
        <v>44</v>
      </c>
      <c r="D5" s="4" t="s">
        <v>50</v>
      </c>
      <c r="E5" s="4" t="s">
        <v>39</v>
      </c>
      <c r="F5" s="4" t="s">
        <v>51</v>
      </c>
      <c r="G5" s="27" t="s">
        <v>52</v>
      </c>
      <c r="H5" s="4" t="s">
        <v>53</v>
      </c>
      <c r="I5" s="4" t="s">
        <v>54</v>
      </c>
      <c r="J5" s="4" t="s">
        <v>41</v>
      </c>
      <c r="K5" s="4" t="s">
        <v>46</v>
      </c>
      <c r="L5" s="4" t="s">
        <v>38</v>
      </c>
      <c r="M5" s="13"/>
      <c r="N5" s="4" t="s">
        <v>3</v>
      </c>
      <c r="O5" s="4" t="s">
        <v>4</v>
      </c>
      <c r="P5" s="4" t="s">
        <v>2</v>
      </c>
      <c r="Q5" s="4" t="s">
        <v>5</v>
      </c>
      <c r="R5" s="4" t="s">
        <v>6</v>
      </c>
    </row>
    <row r="6" spans="1:18" s="8" customFormat="1" ht="12.75" customHeight="1">
      <c r="A6" s="16" t="s">
        <v>7</v>
      </c>
      <c r="B6" s="21">
        <v>633334</v>
      </c>
      <c r="C6" s="21">
        <v>732480</v>
      </c>
      <c r="D6" s="21">
        <v>79105</v>
      </c>
      <c r="E6" s="21">
        <v>19476</v>
      </c>
      <c r="F6" s="21">
        <v>10621</v>
      </c>
      <c r="G6" s="21" t="s">
        <v>42</v>
      </c>
      <c r="H6" s="21" t="s">
        <v>42</v>
      </c>
      <c r="I6" s="21" t="s">
        <v>42</v>
      </c>
      <c r="J6" s="21" t="s">
        <v>42</v>
      </c>
      <c r="K6" s="21">
        <v>13220</v>
      </c>
      <c r="L6" s="21">
        <f aca="true" t="shared" si="0" ref="L6:L32">SUM(B6:K6)</f>
        <v>1488236</v>
      </c>
      <c r="M6" s="1"/>
      <c r="N6" s="21">
        <v>1886430</v>
      </c>
      <c r="O6" s="21">
        <v>1591959</v>
      </c>
      <c r="P6" s="21">
        <f>L6</f>
        <v>1488236</v>
      </c>
      <c r="Q6" s="21">
        <f aca="true" t="shared" si="1" ref="Q6:Q32">O6-P6</f>
        <v>103723</v>
      </c>
      <c r="R6" s="21">
        <v>45110</v>
      </c>
    </row>
    <row r="7" spans="1:18" s="8" customFormat="1" ht="12.75">
      <c r="A7" s="16" t="s">
        <v>8</v>
      </c>
      <c r="B7" s="21">
        <v>689707</v>
      </c>
      <c r="C7" s="21">
        <v>553734</v>
      </c>
      <c r="D7" s="21">
        <v>41470</v>
      </c>
      <c r="E7" s="21">
        <v>38404</v>
      </c>
      <c r="F7" s="21">
        <v>32072</v>
      </c>
      <c r="G7" s="21" t="s">
        <v>42</v>
      </c>
      <c r="H7" s="21" t="s">
        <v>42</v>
      </c>
      <c r="I7" s="21">
        <v>9214</v>
      </c>
      <c r="J7" s="21" t="s">
        <v>42</v>
      </c>
      <c r="K7" s="21">
        <v>19046</v>
      </c>
      <c r="L7" s="21">
        <f t="shared" si="0"/>
        <v>1383647</v>
      </c>
      <c r="M7" s="1"/>
      <c r="N7" s="21">
        <v>1779529</v>
      </c>
      <c r="O7" s="21">
        <v>1498010</v>
      </c>
      <c r="P7" s="21">
        <f aca="true" t="shared" si="2" ref="P7:P32">L7</f>
        <v>1383647</v>
      </c>
      <c r="Q7" s="21">
        <f t="shared" si="1"/>
        <v>114363</v>
      </c>
      <c r="R7" s="21">
        <v>53447</v>
      </c>
    </row>
    <row r="8" spans="1:18" s="8" customFormat="1" ht="12.75">
      <c r="A8" s="16" t="s">
        <v>9</v>
      </c>
      <c r="B8" s="21">
        <v>1325259</v>
      </c>
      <c r="C8" s="21">
        <v>1044267</v>
      </c>
      <c r="D8" s="21">
        <v>136963</v>
      </c>
      <c r="E8" s="21">
        <v>20651</v>
      </c>
      <c r="F8" s="21">
        <v>20416</v>
      </c>
      <c r="G8" s="21" t="s">
        <v>42</v>
      </c>
      <c r="H8" s="21" t="s">
        <v>42</v>
      </c>
      <c r="I8" s="21" t="s">
        <v>42</v>
      </c>
      <c r="J8" s="21" t="s">
        <v>42</v>
      </c>
      <c r="K8" s="21">
        <v>1409</v>
      </c>
      <c r="L8" s="21">
        <f t="shared" si="0"/>
        <v>2548965</v>
      </c>
      <c r="M8" s="1"/>
      <c r="N8" s="21">
        <v>3137209</v>
      </c>
      <c r="O8" s="21">
        <v>2695614</v>
      </c>
      <c r="P8" s="21">
        <f t="shared" si="2"/>
        <v>2548965</v>
      </c>
      <c r="Q8" s="21">
        <f t="shared" si="1"/>
        <v>146649</v>
      </c>
      <c r="R8" s="21">
        <v>66208</v>
      </c>
    </row>
    <row r="9" spans="1:18" s="8" customFormat="1" ht="12.75">
      <c r="A9" s="15" t="s">
        <v>10</v>
      </c>
      <c r="B9" s="21">
        <v>1445070</v>
      </c>
      <c r="C9" s="21">
        <v>955356</v>
      </c>
      <c r="D9" s="21">
        <v>149697</v>
      </c>
      <c r="E9" s="21">
        <v>69308</v>
      </c>
      <c r="F9" s="21">
        <v>17265</v>
      </c>
      <c r="G9" s="21" t="s">
        <v>42</v>
      </c>
      <c r="H9" s="21" t="s">
        <v>42</v>
      </c>
      <c r="I9" s="21">
        <v>4225</v>
      </c>
      <c r="J9" s="21" t="s">
        <v>42</v>
      </c>
      <c r="K9" s="21">
        <v>8257</v>
      </c>
      <c r="L9" s="21">
        <f t="shared" si="0"/>
        <v>2649178</v>
      </c>
      <c r="M9" s="1"/>
      <c r="N9" s="21">
        <v>3273761</v>
      </c>
      <c r="O9" s="21">
        <v>2840101</v>
      </c>
      <c r="P9" s="21">
        <f t="shared" si="2"/>
        <v>2649178</v>
      </c>
      <c r="Q9" s="21">
        <f t="shared" si="1"/>
        <v>190923</v>
      </c>
      <c r="R9" s="21">
        <v>95109</v>
      </c>
    </row>
    <row r="10" spans="1:18" s="8" customFormat="1" ht="12.75">
      <c r="A10" s="15" t="s">
        <v>11</v>
      </c>
      <c r="B10" s="21">
        <v>472294</v>
      </c>
      <c r="C10" s="21">
        <v>408455</v>
      </c>
      <c r="D10" s="21">
        <v>41644</v>
      </c>
      <c r="E10" s="21">
        <v>22508</v>
      </c>
      <c r="F10" s="21">
        <v>17557</v>
      </c>
      <c r="G10" s="21" t="s">
        <v>42</v>
      </c>
      <c r="H10" s="21" t="s">
        <v>42</v>
      </c>
      <c r="I10" s="21" t="s">
        <v>42</v>
      </c>
      <c r="J10" s="21" t="s">
        <v>42</v>
      </c>
      <c r="K10" s="21" t="s">
        <v>42</v>
      </c>
      <c r="L10" s="21">
        <f t="shared" si="0"/>
        <v>962458</v>
      </c>
      <c r="M10" s="1"/>
      <c r="N10" s="21">
        <v>1194849</v>
      </c>
      <c r="O10" s="21">
        <v>1040346</v>
      </c>
      <c r="P10" s="21">
        <f t="shared" si="2"/>
        <v>962458</v>
      </c>
      <c r="Q10" s="21">
        <f t="shared" si="1"/>
        <v>77888</v>
      </c>
      <c r="R10" s="21">
        <v>44588</v>
      </c>
    </row>
    <row r="11" spans="1:18" s="8" customFormat="1" ht="13.5" customHeight="1">
      <c r="A11" s="16" t="s">
        <v>12</v>
      </c>
      <c r="B11" s="21">
        <v>189540</v>
      </c>
      <c r="C11" s="21">
        <f>190556+24031</f>
        <v>214587</v>
      </c>
      <c r="D11" s="21">
        <v>26014</v>
      </c>
      <c r="E11" s="21" t="s">
        <v>42</v>
      </c>
      <c r="F11" s="21">
        <v>6471</v>
      </c>
      <c r="G11" s="21">
        <v>173735</v>
      </c>
      <c r="H11" s="21" t="s">
        <v>42</v>
      </c>
      <c r="I11" s="21" t="s">
        <v>42</v>
      </c>
      <c r="J11" s="21" t="s">
        <v>42</v>
      </c>
      <c r="K11" s="21" t="s">
        <v>42</v>
      </c>
      <c r="L11" s="21">
        <f t="shared" si="0"/>
        <v>610347</v>
      </c>
      <c r="M11" s="1"/>
      <c r="N11" s="21">
        <v>778248</v>
      </c>
      <c r="O11" s="21">
        <v>660134</v>
      </c>
      <c r="P11" s="21">
        <f t="shared" si="2"/>
        <v>610347</v>
      </c>
      <c r="Q11" s="21">
        <f t="shared" si="1"/>
        <v>49787</v>
      </c>
      <c r="R11" s="21">
        <v>27054</v>
      </c>
    </row>
    <row r="12" spans="1:19" s="8" customFormat="1" ht="13.5" customHeight="1">
      <c r="A12" s="6" t="s">
        <v>13</v>
      </c>
      <c r="B12" s="21">
        <v>888533</v>
      </c>
      <c r="C12" s="21">
        <v>635681</v>
      </c>
      <c r="D12" s="21">
        <v>84501</v>
      </c>
      <c r="E12" s="21">
        <v>74725</v>
      </c>
      <c r="F12" s="21">
        <v>24745</v>
      </c>
      <c r="G12" s="21" t="s">
        <v>42</v>
      </c>
      <c r="H12" s="21">
        <v>112219</v>
      </c>
      <c r="I12" s="21" t="s">
        <v>42</v>
      </c>
      <c r="J12" s="21" t="s">
        <v>42</v>
      </c>
      <c r="K12" s="21">
        <f>26151+6294</f>
        <v>32445</v>
      </c>
      <c r="L12" s="21">
        <f t="shared" si="0"/>
        <v>1852849</v>
      </c>
      <c r="M12" s="1"/>
      <c r="N12" s="21">
        <v>2266039</v>
      </c>
      <c r="O12" s="21">
        <v>1973805</v>
      </c>
      <c r="P12" s="21">
        <f t="shared" si="2"/>
        <v>1852849</v>
      </c>
      <c r="Q12" s="21">
        <f t="shared" si="1"/>
        <v>120956</v>
      </c>
      <c r="R12" s="21">
        <v>58168</v>
      </c>
      <c r="S12" s="2"/>
    </row>
    <row r="13" spans="1:20" s="8" customFormat="1" ht="13.5" customHeight="1">
      <c r="A13" s="6" t="s">
        <v>14</v>
      </c>
      <c r="B13" s="21">
        <v>567908</v>
      </c>
      <c r="C13" s="21">
        <v>490344</v>
      </c>
      <c r="D13" s="21">
        <v>55040</v>
      </c>
      <c r="E13" s="21">
        <v>30333</v>
      </c>
      <c r="F13" s="21">
        <v>13261</v>
      </c>
      <c r="G13" s="21" t="s">
        <v>42</v>
      </c>
      <c r="H13" s="21">
        <v>61399</v>
      </c>
      <c r="I13" s="21">
        <v>6199</v>
      </c>
      <c r="J13" s="21" t="s">
        <v>42</v>
      </c>
      <c r="K13" s="21" t="s">
        <v>42</v>
      </c>
      <c r="L13" s="21">
        <f>SUM(B13:K13)</f>
        <v>1224484</v>
      </c>
      <c r="M13" s="5"/>
      <c r="N13" s="21">
        <v>1581936</v>
      </c>
      <c r="O13" s="21">
        <v>1309911</v>
      </c>
      <c r="P13" s="21">
        <f t="shared" si="2"/>
        <v>1224484</v>
      </c>
      <c r="Q13" s="21">
        <f t="shared" si="1"/>
        <v>85427</v>
      </c>
      <c r="R13" s="21">
        <v>34934</v>
      </c>
      <c r="S13" s="2"/>
      <c r="T13" s="23"/>
    </row>
    <row r="14" spans="1:20" s="8" customFormat="1" ht="13.5" customHeight="1">
      <c r="A14" s="16" t="s">
        <v>15</v>
      </c>
      <c r="B14" s="21">
        <v>380489</v>
      </c>
      <c r="C14" s="21">
        <v>331709</v>
      </c>
      <c r="D14" s="21">
        <v>39075</v>
      </c>
      <c r="E14" s="21">
        <v>22911</v>
      </c>
      <c r="F14" s="21">
        <v>18672</v>
      </c>
      <c r="G14" s="21" t="s">
        <v>42</v>
      </c>
      <c r="H14" s="21" t="s">
        <v>42</v>
      </c>
      <c r="I14" s="21" t="s">
        <v>42</v>
      </c>
      <c r="J14" s="21" t="s">
        <v>42</v>
      </c>
      <c r="K14" s="21">
        <v>3491</v>
      </c>
      <c r="L14" s="21">
        <f t="shared" si="0"/>
        <v>796347</v>
      </c>
      <c r="M14" s="1"/>
      <c r="N14" s="21">
        <v>1086878</v>
      </c>
      <c r="O14" s="21">
        <v>850910</v>
      </c>
      <c r="P14" s="21">
        <f t="shared" si="2"/>
        <v>796347</v>
      </c>
      <c r="Q14" s="21">
        <f t="shared" si="1"/>
        <v>54563</v>
      </c>
      <c r="R14" s="21">
        <v>18749</v>
      </c>
      <c r="T14" s="23"/>
    </row>
    <row r="15" spans="1:19" ht="13.5" customHeight="1">
      <c r="A15" s="6" t="s">
        <v>16</v>
      </c>
      <c r="B15" s="21">
        <v>483830</v>
      </c>
      <c r="C15" s="21">
        <v>556910</v>
      </c>
      <c r="D15" s="21">
        <v>36123</v>
      </c>
      <c r="E15" s="21">
        <v>15249</v>
      </c>
      <c r="F15" s="21">
        <v>9803</v>
      </c>
      <c r="G15" s="21" t="s">
        <v>42</v>
      </c>
      <c r="H15" s="21" t="s">
        <v>42</v>
      </c>
      <c r="I15" s="21" t="s">
        <v>42</v>
      </c>
      <c r="J15" s="21" t="s">
        <v>42</v>
      </c>
      <c r="K15" s="21" t="s">
        <v>42</v>
      </c>
      <c r="L15" s="21">
        <f t="shared" si="0"/>
        <v>1101915</v>
      </c>
      <c r="N15" s="21">
        <v>1426511</v>
      </c>
      <c r="O15" s="21">
        <v>1157703</v>
      </c>
      <c r="P15" s="21">
        <f t="shared" si="2"/>
        <v>1101915</v>
      </c>
      <c r="Q15" s="21">
        <f t="shared" si="1"/>
        <v>55788</v>
      </c>
      <c r="R15" s="21">
        <v>32406</v>
      </c>
      <c r="S15" s="2"/>
    </row>
    <row r="16" spans="1:19" ht="13.5" customHeight="1">
      <c r="A16" s="6" t="s">
        <v>17</v>
      </c>
      <c r="B16" s="21">
        <v>1075223</v>
      </c>
      <c r="C16" s="21">
        <v>1649052</v>
      </c>
      <c r="D16" s="21">
        <v>98805</v>
      </c>
      <c r="E16" s="21">
        <v>50009</v>
      </c>
      <c r="F16" s="21">
        <v>31558</v>
      </c>
      <c r="G16" s="21" t="s">
        <v>42</v>
      </c>
      <c r="H16" s="21" t="s">
        <v>42</v>
      </c>
      <c r="I16" s="21" t="s">
        <v>42</v>
      </c>
      <c r="J16" s="21" t="s">
        <v>42</v>
      </c>
      <c r="K16" s="21" t="s">
        <v>42</v>
      </c>
      <c r="L16" s="21">
        <f t="shared" si="0"/>
        <v>2904647</v>
      </c>
      <c r="N16" s="21">
        <v>3435794</v>
      </c>
      <c r="O16" s="21">
        <v>3052976</v>
      </c>
      <c r="P16" s="21">
        <f t="shared" si="2"/>
        <v>2904647</v>
      </c>
      <c r="Q16" s="21">
        <f t="shared" si="1"/>
        <v>148329</v>
      </c>
      <c r="R16" s="21">
        <v>81082</v>
      </c>
      <c r="S16" s="2"/>
    </row>
    <row r="17" spans="1:19" s="8" customFormat="1" ht="13.5" customHeight="1">
      <c r="A17" s="6" t="s">
        <v>18</v>
      </c>
      <c r="B17" s="21">
        <v>906121</v>
      </c>
      <c r="C17" s="21">
        <v>1420881</v>
      </c>
      <c r="D17" s="21">
        <v>59720</v>
      </c>
      <c r="E17" s="21">
        <v>40058</v>
      </c>
      <c r="F17" s="21">
        <v>30970</v>
      </c>
      <c r="G17" s="21" t="s">
        <v>42</v>
      </c>
      <c r="H17" s="21" t="s">
        <v>42</v>
      </c>
      <c r="I17" s="21" t="s">
        <v>42</v>
      </c>
      <c r="J17" s="21" t="s">
        <v>42</v>
      </c>
      <c r="K17" s="21">
        <v>16440</v>
      </c>
      <c r="L17" s="21">
        <f t="shared" si="0"/>
        <v>2474190</v>
      </c>
      <c r="M17" s="5"/>
      <c r="N17" s="21">
        <v>3029068</v>
      </c>
      <c r="O17" s="21">
        <v>2618135</v>
      </c>
      <c r="P17" s="21">
        <f t="shared" si="2"/>
        <v>2474190</v>
      </c>
      <c r="Q17" s="21">
        <f t="shared" si="1"/>
        <v>143945</v>
      </c>
      <c r="R17" s="21">
        <v>76319</v>
      </c>
      <c r="S17" s="2"/>
    </row>
    <row r="18" spans="1:19" ht="13.5" customHeight="1">
      <c r="A18" s="6" t="s">
        <v>19</v>
      </c>
      <c r="B18" s="21">
        <v>237053</v>
      </c>
      <c r="C18" s="21">
        <v>305643</v>
      </c>
      <c r="D18" s="21">
        <v>17634</v>
      </c>
      <c r="E18" s="21">
        <v>4891</v>
      </c>
      <c r="F18" s="21">
        <v>7036</v>
      </c>
      <c r="G18" s="21" t="s">
        <v>42</v>
      </c>
      <c r="H18" s="21" t="s">
        <v>42</v>
      </c>
      <c r="I18" s="21" t="s">
        <v>42</v>
      </c>
      <c r="J18" s="21" t="s">
        <v>42</v>
      </c>
      <c r="K18" s="21" t="s">
        <v>42</v>
      </c>
      <c r="L18" s="21">
        <f t="shared" si="0"/>
        <v>572257</v>
      </c>
      <c r="N18" s="21">
        <v>713289</v>
      </c>
      <c r="O18" s="21">
        <v>612154</v>
      </c>
      <c r="P18" s="21">
        <f t="shared" si="2"/>
        <v>572257</v>
      </c>
      <c r="Q18" s="21">
        <f t="shared" si="1"/>
        <v>39897</v>
      </c>
      <c r="R18" s="21">
        <v>22751</v>
      </c>
      <c r="S18" s="2"/>
    </row>
    <row r="19" spans="1:20" ht="13.5" customHeight="1">
      <c r="A19" s="6" t="s">
        <v>20</v>
      </c>
      <c r="B19" s="21">
        <v>375942</v>
      </c>
      <c r="C19" s="21">
        <v>505436</v>
      </c>
      <c r="D19" s="21">
        <v>30408</v>
      </c>
      <c r="E19" s="21">
        <v>26043</v>
      </c>
      <c r="F19" s="21">
        <v>27391</v>
      </c>
      <c r="G19" s="21" t="s">
        <v>42</v>
      </c>
      <c r="H19" s="21" t="s">
        <v>42</v>
      </c>
      <c r="I19" s="21" t="s">
        <v>42</v>
      </c>
      <c r="J19" s="21" t="s">
        <v>42</v>
      </c>
      <c r="K19" s="21">
        <v>15600</v>
      </c>
      <c r="L19" s="21">
        <f t="shared" si="0"/>
        <v>980820</v>
      </c>
      <c r="N19" s="21">
        <v>1263000</v>
      </c>
      <c r="O19" s="21">
        <v>1062305</v>
      </c>
      <c r="P19" s="21">
        <f t="shared" si="2"/>
        <v>980820</v>
      </c>
      <c r="Q19" s="21">
        <f t="shared" si="1"/>
        <v>81485</v>
      </c>
      <c r="R19" s="21">
        <v>48209</v>
      </c>
      <c r="S19" s="2"/>
      <c r="T19" s="23"/>
    </row>
    <row r="20" spans="1:20" ht="13.5" customHeight="1">
      <c r="A20" s="6" t="s">
        <v>21</v>
      </c>
      <c r="B20" s="21">
        <v>1172610</v>
      </c>
      <c r="C20" s="21">
        <v>1198282</v>
      </c>
      <c r="D20" s="21">
        <v>62915</v>
      </c>
      <c r="E20" s="21">
        <v>26234</v>
      </c>
      <c r="F20" s="21">
        <v>47948</v>
      </c>
      <c r="G20" s="21" t="s">
        <v>42</v>
      </c>
      <c r="H20" s="21" t="s">
        <v>42</v>
      </c>
      <c r="I20" s="21">
        <v>6202</v>
      </c>
      <c r="J20" s="21" t="s">
        <v>42</v>
      </c>
      <c r="K20" s="21">
        <v>995</v>
      </c>
      <c r="L20" s="21">
        <f t="shared" si="0"/>
        <v>2515186</v>
      </c>
      <c r="N20" s="21">
        <v>3256000</v>
      </c>
      <c r="O20" s="21">
        <v>2670594</v>
      </c>
      <c r="P20" s="21">
        <f t="shared" si="2"/>
        <v>2515186</v>
      </c>
      <c r="Q20" s="21">
        <f t="shared" si="1"/>
        <v>155408</v>
      </c>
      <c r="R20" s="21">
        <v>67725</v>
      </c>
      <c r="S20" s="2"/>
      <c r="T20" s="23"/>
    </row>
    <row r="21" spans="1:20" ht="13.5" customHeight="1">
      <c r="A21" s="6" t="s">
        <v>22</v>
      </c>
      <c r="B21" s="21">
        <v>496656</v>
      </c>
      <c r="C21" s="21">
        <v>370820</v>
      </c>
      <c r="D21" s="21">
        <v>31793</v>
      </c>
      <c r="E21" s="21">
        <v>44555</v>
      </c>
      <c r="F21" s="21">
        <v>12886</v>
      </c>
      <c r="G21" s="21" t="s">
        <v>42</v>
      </c>
      <c r="H21" s="21" t="s">
        <v>42</v>
      </c>
      <c r="I21" s="21" t="s">
        <v>42</v>
      </c>
      <c r="J21" s="21" t="s">
        <v>42</v>
      </c>
      <c r="K21" s="21" t="s">
        <v>42</v>
      </c>
      <c r="L21" s="21">
        <f t="shared" si="0"/>
        <v>956710</v>
      </c>
      <c r="N21" s="21">
        <v>1246661</v>
      </c>
      <c r="O21" s="21">
        <v>1039099</v>
      </c>
      <c r="P21" s="21">
        <f t="shared" si="2"/>
        <v>956710</v>
      </c>
      <c r="Q21" s="21">
        <f t="shared" si="1"/>
        <v>82389</v>
      </c>
      <c r="R21" s="21">
        <v>45139</v>
      </c>
      <c r="S21" s="2"/>
      <c r="T21" s="23"/>
    </row>
    <row r="22" spans="1:20" ht="13.5" customHeight="1">
      <c r="A22" s="6" t="s">
        <v>23</v>
      </c>
      <c r="B22" s="21">
        <v>377379</v>
      </c>
      <c r="C22" s="21">
        <v>362903</v>
      </c>
      <c r="D22" s="21">
        <v>44004</v>
      </c>
      <c r="E22" s="21">
        <v>29348</v>
      </c>
      <c r="F22" s="21">
        <v>8190</v>
      </c>
      <c r="G22" s="21" t="s">
        <v>42</v>
      </c>
      <c r="H22" s="21" t="s">
        <v>42</v>
      </c>
      <c r="I22" s="21" t="s">
        <v>42</v>
      </c>
      <c r="J22" s="21" t="s">
        <v>42</v>
      </c>
      <c r="K22" s="21">
        <v>12520</v>
      </c>
      <c r="L22" s="21">
        <f t="shared" si="0"/>
        <v>834344</v>
      </c>
      <c r="N22" s="21">
        <v>1166804</v>
      </c>
      <c r="O22" s="21">
        <v>928477</v>
      </c>
      <c r="P22" s="21">
        <f t="shared" si="2"/>
        <v>834344</v>
      </c>
      <c r="Q22" s="21">
        <f t="shared" si="1"/>
        <v>94133</v>
      </c>
      <c r="R22" s="21">
        <v>40423</v>
      </c>
      <c r="S22" s="2"/>
      <c r="T22" s="23"/>
    </row>
    <row r="23" spans="1:20" ht="13.5" customHeight="1">
      <c r="A23" s="6" t="s">
        <v>24</v>
      </c>
      <c r="B23" s="21">
        <v>71219</v>
      </c>
      <c r="C23" s="21">
        <v>71970</v>
      </c>
      <c r="D23" s="21">
        <v>29784</v>
      </c>
      <c r="E23" s="21">
        <v>22236</v>
      </c>
      <c r="F23" s="21">
        <v>1105</v>
      </c>
      <c r="G23" s="21" t="s">
        <v>42</v>
      </c>
      <c r="H23" s="21" t="s">
        <v>42</v>
      </c>
      <c r="I23" s="21" t="s">
        <v>42</v>
      </c>
      <c r="J23" s="21" t="s">
        <v>42</v>
      </c>
      <c r="K23" s="21">
        <v>2687</v>
      </c>
      <c r="L23" s="21">
        <f t="shared" si="0"/>
        <v>199001</v>
      </c>
      <c r="N23" s="21">
        <v>318152</v>
      </c>
      <c r="O23" s="21">
        <v>221951</v>
      </c>
      <c r="P23" s="21">
        <f t="shared" si="2"/>
        <v>199001</v>
      </c>
      <c r="Q23" s="21">
        <f t="shared" si="1"/>
        <v>22950</v>
      </c>
      <c r="R23" s="21">
        <v>13940</v>
      </c>
      <c r="S23" s="2"/>
      <c r="T23" s="23"/>
    </row>
    <row r="24" spans="1:20" ht="13.5" customHeight="1">
      <c r="A24" s="6" t="s">
        <v>25</v>
      </c>
      <c r="B24" s="21">
        <v>755232</v>
      </c>
      <c r="C24" s="21">
        <v>730912</v>
      </c>
      <c r="D24" s="21">
        <v>73622</v>
      </c>
      <c r="E24" s="21">
        <v>90503</v>
      </c>
      <c r="F24" s="21">
        <v>26692</v>
      </c>
      <c r="G24" s="21" t="s">
        <v>42</v>
      </c>
      <c r="H24" s="21" t="s">
        <v>42</v>
      </c>
      <c r="I24" s="21">
        <v>20773</v>
      </c>
      <c r="J24" s="21" t="s">
        <v>42</v>
      </c>
      <c r="K24" s="21" t="s">
        <v>42</v>
      </c>
      <c r="L24" s="21">
        <f t="shared" si="0"/>
        <v>1697734</v>
      </c>
      <c r="N24" s="21">
        <v>2472443</v>
      </c>
      <c r="O24" s="21">
        <v>1902176</v>
      </c>
      <c r="P24" s="21">
        <f t="shared" si="2"/>
        <v>1697734</v>
      </c>
      <c r="Q24" s="21">
        <f t="shared" si="1"/>
        <v>204442</v>
      </c>
      <c r="R24" s="21">
        <v>109315</v>
      </c>
      <c r="S24" s="2"/>
      <c r="T24" s="23"/>
    </row>
    <row r="25" spans="1:20" ht="13.5" customHeight="1">
      <c r="A25" s="6" t="s">
        <v>26</v>
      </c>
      <c r="B25" s="21">
        <v>686050</v>
      </c>
      <c r="C25" s="21">
        <v>665051</v>
      </c>
      <c r="D25" s="21">
        <v>56773</v>
      </c>
      <c r="E25" s="21">
        <v>137655</v>
      </c>
      <c r="F25" s="21">
        <v>10702</v>
      </c>
      <c r="G25" s="21" t="s">
        <v>42</v>
      </c>
      <c r="H25" s="21" t="s">
        <v>42</v>
      </c>
      <c r="I25" s="21">
        <v>20104</v>
      </c>
      <c r="J25" s="21" t="s">
        <v>42</v>
      </c>
      <c r="K25" s="21">
        <f>24341+9006</f>
        <v>33347</v>
      </c>
      <c r="L25" s="21">
        <f t="shared" si="0"/>
        <v>1609682</v>
      </c>
      <c r="N25" s="21">
        <v>2295376</v>
      </c>
      <c r="O25" s="21">
        <v>1793595</v>
      </c>
      <c r="P25" s="21">
        <f t="shared" si="2"/>
        <v>1609682</v>
      </c>
      <c r="Q25" s="21">
        <f t="shared" si="1"/>
        <v>183913</v>
      </c>
      <c r="R25" s="21">
        <v>113025</v>
      </c>
      <c r="S25" s="2"/>
      <c r="T25" s="23"/>
    </row>
    <row r="26" spans="1:19" ht="13.5" customHeight="1">
      <c r="A26" s="6" t="s">
        <v>27</v>
      </c>
      <c r="B26" s="21">
        <v>1120622</v>
      </c>
      <c r="C26" s="21">
        <v>1025620</v>
      </c>
      <c r="D26" s="21">
        <v>98632</v>
      </c>
      <c r="E26" s="21">
        <v>153049</v>
      </c>
      <c r="F26" s="21">
        <v>16531</v>
      </c>
      <c r="G26" s="21" t="s">
        <v>42</v>
      </c>
      <c r="H26" s="21" t="s">
        <v>42</v>
      </c>
      <c r="I26" s="21">
        <v>36714</v>
      </c>
      <c r="J26" s="21" t="s">
        <v>42</v>
      </c>
      <c r="K26" s="21">
        <f>13447+19366</f>
        <v>32813</v>
      </c>
      <c r="L26" s="21">
        <f t="shared" si="0"/>
        <v>2483981</v>
      </c>
      <c r="N26" s="21">
        <v>3458811</v>
      </c>
      <c r="O26" s="21">
        <v>2713631</v>
      </c>
      <c r="P26" s="21">
        <f t="shared" si="2"/>
        <v>2483981</v>
      </c>
      <c r="Q26" s="21">
        <f t="shared" si="1"/>
        <v>229650</v>
      </c>
      <c r="R26" s="21">
        <v>122370</v>
      </c>
      <c r="S26" s="2"/>
    </row>
    <row r="27" spans="1:19" ht="13.5" customHeight="1">
      <c r="A27" s="6" t="s">
        <v>28</v>
      </c>
      <c r="B27" s="21">
        <v>128154</v>
      </c>
      <c r="C27" s="21">
        <v>167780</v>
      </c>
      <c r="D27" s="21">
        <v>17400</v>
      </c>
      <c r="E27" s="21">
        <v>32434</v>
      </c>
      <c r="F27" s="21">
        <v>4175</v>
      </c>
      <c r="G27" s="21" t="s">
        <v>42</v>
      </c>
      <c r="H27" s="21" t="s">
        <v>42</v>
      </c>
      <c r="I27" s="21">
        <v>3157</v>
      </c>
      <c r="J27" s="21" t="s">
        <v>42</v>
      </c>
      <c r="K27" s="21" t="s">
        <v>42</v>
      </c>
      <c r="L27" s="21">
        <f t="shared" si="0"/>
        <v>353100</v>
      </c>
      <c r="N27" s="21">
        <v>533810</v>
      </c>
      <c r="O27" s="21">
        <v>400408</v>
      </c>
      <c r="P27" s="21">
        <f t="shared" si="2"/>
        <v>353100</v>
      </c>
      <c r="Q27" s="21">
        <f t="shared" si="1"/>
        <v>47308</v>
      </c>
      <c r="R27" s="21">
        <v>26728</v>
      </c>
      <c r="S27" s="2"/>
    </row>
    <row r="28" spans="1:19" ht="13.5" customHeight="1">
      <c r="A28" s="6" t="s">
        <v>29</v>
      </c>
      <c r="B28" s="21">
        <v>486980</v>
      </c>
      <c r="C28" s="21">
        <v>457058</v>
      </c>
      <c r="D28" s="21">
        <v>44367</v>
      </c>
      <c r="E28" s="21">
        <v>74949</v>
      </c>
      <c r="F28" s="21">
        <v>15805</v>
      </c>
      <c r="G28" s="21" t="s">
        <v>42</v>
      </c>
      <c r="H28" s="21" t="s">
        <v>42</v>
      </c>
      <c r="I28" s="21">
        <v>14939</v>
      </c>
      <c r="J28" s="21" t="s">
        <v>42</v>
      </c>
      <c r="K28" s="21" t="s">
        <v>42</v>
      </c>
      <c r="L28" s="21">
        <f t="shared" si="0"/>
        <v>1094098</v>
      </c>
      <c r="M28" s="1"/>
      <c r="N28" s="21">
        <v>1770443</v>
      </c>
      <c r="O28" s="21">
        <v>1240946</v>
      </c>
      <c r="P28" s="21">
        <f t="shared" si="2"/>
        <v>1094098</v>
      </c>
      <c r="Q28" s="21">
        <f t="shared" si="1"/>
        <v>146848</v>
      </c>
      <c r="R28" s="21">
        <v>101505</v>
      </c>
      <c r="S28" s="2"/>
    </row>
    <row r="29" spans="1:19" ht="13.5" customHeight="1">
      <c r="A29" s="6" t="s">
        <v>30</v>
      </c>
      <c r="B29" s="21">
        <v>697906</v>
      </c>
      <c r="C29" s="21">
        <v>488529</v>
      </c>
      <c r="D29" s="21">
        <v>42364</v>
      </c>
      <c r="E29" s="21">
        <v>127440</v>
      </c>
      <c r="F29" s="21">
        <v>21073</v>
      </c>
      <c r="G29" s="21" t="s">
        <v>42</v>
      </c>
      <c r="H29" s="21" t="s">
        <v>42</v>
      </c>
      <c r="I29" s="21" t="s">
        <v>42</v>
      </c>
      <c r="J29" s="21" t="s">
        <v>42</v>
      </c>
      <c r="K29" s="21" t="s">
        <v>42</v>
      </c>
      <c r="L29" s="21">
        <f t="shared" si="0"/>
        <v>1377312</v>
      </c>
      <c r="M29" s="1"/>
      <c r="N29" s="21">
        <v>2181261</v>
      </c>
      <c r="O29" s="21">
        <v>1512278</v>
      </c>
      <c r="P29" s="21">
        <f t="shared" si="2"/>
        <v>1377312</v>
      </c>
      <c r="Q29" s="21">
        <f t="shared" si="1"/>
        <v>134966</v>
      </c>
      <c r="R29" s="21">
        <v>59061</v>
      </c>
      <c r="S29" s="2"/>
    </row>
    <row r="30" spans="1:20" ht="13.5" customHeight="1">
      <c r="A30" s="6" t="s">
        <v>31</v>
      </c>
      <c r="B30" s="21">
        <v>802769</v>
      </c>
      <c r="C30" s="21">
        <v>512970</v>
      </c>
      <c r="D30" s="21">
        <v>55463</v>
      </c>
      <c r="E30" s="21">
        <v>122374</v>
      </c>
      <c r="F30" s="21">
        <v>11959</v>
      </c>
      <c r="G30" s="21" t="s">
        <v>42</v>
      </c>
      <c r="H30" s="21" t="s">
        <v>42</v>
      </c>
      <c r="I30" s="21" t="s">
        <v>42</v>
      </c>
      <c r="J30" s="21" t="s">
        <v>42</v>
      </c>
      <c r="K30" s="21">
        <f>8091+6121</f>
        <v>14212</v>
      </c>
      <c r="L30" s="21">
        <f t="shared" si="0"/>
        <v>1519747</v>
      </c>
      <c r="M30" s="1"/>
      <c r="N30" s="21">
        <v>2272919</v>
      </c>
      <c r="O30" s="21">
        <v>1667019</v>
      </c>
      <c r="P30" s="21">
        <f t="shared" si="2"/>
        <v>1519747</v>
      </c>
      <c r="Q30" s="21">
        <f t="shared" si="1"/>
        <v>147272</v>
      </c>
      <c r="R30" s="21">
        <v>61188</v>
      </c>
      <c r="S30" s="8"/>
      <c r="T30" s="8"/>
    </row>
    <row r="31" spans="1:20" ht="13.5" customHeight="1">
      <c r="A31" s="6" t="s">
        <v>32</v>
      </c>
      <c r="B31" s="21">
        <v>449633</v>
      </c>
      <c r="C31" s="21">
        <v>431798</v>
      </c>
      <c r="D31" s="21">
        <v>33971</v>
      </c>
      <c r="E31" s="21">
        <v>14776</v>
      </c>
      <c r="F31" s="21">
        <v>12213</v>
      </c>
      <c r="G31" s="21" t="s">
        <v>42</v>
      </c>
      <c r="H31" s="21" t="s">
        <v>42</v>
      </c>
      <c r="I31" s="21" t="s">
        <v>42</v>
      </c>
      <c r="J31" s="21" t="s">
        <v>42</v>
      </c>
      <c r="K31" s="21">
        <f>40692+12233</f>
        <v>52925</v>
      </c>
      <c r="L31" s="21">
        <f t="shared" si="0"/>
        <v>995316</v>
      </c>
      <c r="M31" s="1"/>
      <c r="N31" s="21">
        <v>1431074</v>
      </c>
      <c r="O31" s="21">
        <v>1110132</v>
      </c>
      <c r="P31" s="21">
        <f t="shared" si="2"/>
        <v>995316</v>
      </c>
      <c r="Q31" s="21">
        <f t="shared" si="1"/>
        <v>114816</v>
      </c>
      <c r="R31" s="21">
        <v>44941</v>
      </c>
      <c r="S31" s="8"/>
      <c r="T31" s="8"/>
    </row>
    <row r="32" spans="1:20" ht="13.5" customHeight="1">
      <c r="A32" s="6" t="s">
        <v>33</v>
      </c>
      <c r="B32" s="21">
        <v>20513</v>
      </c>
      <c r="C32" s="21">
        <v>20452</v>
      </c>
      <c r="D32" s="21" t="s">
        <v>42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>
        <v>25577</v>
      </c>
      <c r="K32" s="21">
        <v>6612</v>
      </c>
      <c r="L32" s="21">
        <f t="shared" si="0"/>
        <v>73154</v>
      </c>
      <c r="M32" s="1"/>
      <c r="N32" s="21">
        <v>102652</v>
      </c>
      <c r="O32" s="21">
        <v>82505</v>
      </c>
      <c r="P32" s="21">
        <f t="shared" si="2"/>
        <v>73154</v>
      </c>
      <c r="Q32" s="21">
        <f t="shared" si="1"/>
        <v>9351</v>
      </c>
      <c r="R32" s="21">
        <v>4511</v>
      </c>
      <c r="S32" s="8"/>
      <c r="T32" s="8"/>
    </row>
    <row r="33" spans="1:20" ht="13.5" customHeight="1">
      <c r="A33" s="17" t="s">
        <v>34</v>
      </c>
      <c r="B33" s="24">
        <f aca="true" t="shared" si="3" ref="B33:L33">SUM(B6:B32)</f>
        <v>16936026</v>
      </c>
      <c r="C33" s="24">
        <f t="shared" si="3"/>
        <v>16308680</v>
      </c>
      <c r="D33" s="24">
        <f t="shared" si="3"/>
        <v>1487287</v>
      </c>
      <c r="E33" s="24">
        <f t="shared" si="3"/>
        <v>1310119</v>
      </c>
      <c r="F33" s="24">
        <f t="shared" si="3"/>
        <v>457117</v>
      </c>
      <c r="G33" s="24">
        <f t="shared" si="3"/>
        <v>173735</v>
      </c>
      <c r="H33" s="24">
        <f t="shared" si="3"/>
        <v>173618</v>
      </c>
      <c r="I33" s="24">
        <f t="shared" si="3"/>
        <v>121527</v>
      </c>
      <c r="J33" s="24">
        <f t="shared" si="3"/>
        <v>25577</v>
      </c>
      <c r="K33" s="24">
        <f t="shared" si="3"/>
        <v>266019</v>
      </c>
      <c r="L33" s="24">
        <f t="shared" si="3"/>
        <v>37259705</v>
      </c>
      <c r="M33" s="1"/>
      <c r="N33" s="24">
        <f>SUM(N6:N32)</f>
        <v>49358947</v>
      </c>
      <c r="O33" s="24">
        <f>SUM(O6:O32)</f>
        <v>40246874</v>
      </c>
      <c r="P33" s="24">
        <f>SUM(P6:P32)</f>
        <v>37259705</v>
      </c>
      <c r="Q33" s="24">
        <f>SUM(Q6:Q32)</f>
        <v>2987169</v>
      </c>
      <c r="R33" s="24">
        <f>SUM(R6:R32)</f>
        <v>1514005</v>
      </c>
      <c r="S33" s="8"/>
      <c r="T33" s="8"/>
    </row>
    <row r="34" ht="13.5" customHeight="1">
      <c r="A34" s="26" t="s">
        <v>47</v>
      </c>
    </row>
    <row r="35" spans="1:21" ht="13.5" customHeight="1">
      <c r="A35" s="25" t="s">
        <v>48</v>
      </c>
      <c r="M35" s="1"/>
      <c r="T35" s="8"/>
      <c r="U35" s="8"/>
    </row>
    <row r="36" spans="1:21" ht="13.5" customHeight="1">
      <c r="A36" s="25" t="s">
        <v>45</v>
      </c>
      <c r="M36" s="1"/>
      <c r="N36" s="3"/>
      <c r="O36" s="3"/>
      <c r="P36" s="3"/>
      <c r="Q36" s="3"/>
      <c r="R36" s="3"/>
      <c r="S36" s="11"/>
      <c r="T36" s="8"/>
      <c r="U36" s="8"/>
    </row>
    <row r="37" spans="1:21" ht="13.5" customHeight="1">
      <c r="A37" s="26" t="s">
        <v>49</v>
      </c>
      <c r="M37" s="1"/>
      <c r="N37" s="3"/>
      <c r="O37" s="3"/>
      <c r="P37" s="3"/>
      <c r="Q37" s="3"/>
      <c r="R37" s="3"/>
      <c r="S37" s="11"/>
      <c r="T37" s="8"/>
      <c r="U37" s="8"/>
    </row>
    <row r="38" spans="1:21" ht="13.5" customHeight="1">
      <c r="A38" s="25"/>
      <c r="M38" s="1"/>
      <c r="N38" s="3"/>
      <c r="O38" s="3"/>
      <c r="P38" s="3"/>
      <c r="Q38" s="3"/>
      <c r="R38" s="3"/>
      <c r="S38" s="11"/>
      <c r="T38" s="8"/>
      <c r="U38" s="8"/>
    </row>
    <row r="39" spans="1:21" ht="13.5" customHeight="1">
      <c r="A39" s="6" t="s">
        <v>35</v>
      </c>
      <c r="M39" s="1"/>
      <c r="N39" s="3"/>
      <c r="O39" s="3"/>
      <c r="P39" s="3"/>
      <c r="Q39" s="3"/>
      <c r="R39" s="3"/>
      <c r="S39" s="11"/>
      <c r="T39" s="8"/>
      <c r="U39" s="8"/>
    </row>
    <row r="40" spans="1:20" ht="62.25" customHeight="1">
      <c r="A40" s="14" t="s">
        <v>1</v>
      </c>
      <c r="B40" s="4" t="s">
        <v>43</v>
      </c>
      <c r="C40" s="4" t="s">
        <v>44</v>
      </c>
      <c r="D40" s="4" t="s">
        <v>50</v>
      </c>
      <c r="E40" s="4" t="s">
        <v>39</v>
      </c>
      <c r="F40" s="4" t="s">
        <v>51</v>
      </c>
      <c r="G40" s="27" t="s">
        <v>52</v>
      </c>
      <c r="H40" s="4" t="s">
        <v>53</v>
      </c>
      <c r="I40" s="4" t="s">
        <v>54</v>
      </c>
      <c r="J40" s="4" t="s">
        <v>41</v>
      </c>
      <c r="K40" s="4" t="s">
        <v>46</v>
      </c>
      <c r="L40" s="4" t="s">
        <v>38</v>
      </c>
      <c r="M40" s="1"/>
      <c r="N40" s="4" t="s">
        <v>37</v>
      </c>
      <c r="O40" s="4" t="s">
        <v>55</v>
      </c>
      <c r="P40" s="4" t="s">
        <v>56</v>
      </c>
      <c r="Q40" s="4" t="s">
        <v>57</v>
      </c>
      <c r="R40" s="8"/>
      <c r="S40" s="8"/>
      <c r="T40" s="8"/>
    </row>
    <row r="41" spans="1:19" ht="12.75">
      <c r="A41" s="16" t="s">
        <v>7</v>
      </c>
      <c r="B41" s="9">
        <f aca="true" t="shared" si="4" ref="B41:F45">B6/$L6*100</f>
        <v>42.55601934101849</v>
      </c>
      <c r="C41" s="22">
        <f t="shared" si="4"/>
        <v>49.21800037090892</v>
      </c>
      <c r="D41" s="9">
        <f t="shared" si="4"/>
        <v>5.31535321010915</v>
      </c>
      <c r="E41" s="9">
        <f t="shared" si="4"/>
        <v>1.3086634109106352</v>
      </c>
      <c r="F41" s="9">
        <f t="shared" si="4"/>
        <v>0.71366369312394</v>
      </c>
      <c r="G41" s="9" t="s">
        <v>42</v>
      </c>
      <c r="H41" s="9" t="s">
        <v>42</v>
      </c>
      <c r="I41" s="9" t="s">
        <v>42</v>
      </c>
      <c r="J41" s="9" t="s">
        <v>42</v>
      </c>
      <c r="K41" s="9">
        <f aca="true" t="shared" si="5" ref="K41:L44">K6/$L6*100</f>
        <v>0.8882999739288661</v>
      </c>
      <c r="L41" s="9">
        <f t="shared" si="5"/>
        <v>100</v>
      </c>
      <c r="M41" s="1"/>
      <c r="N41" s="10">
        <f>O6/N6*100</f>
        <v>84.39003832636249</v>
      </c>
      <c r="O41" s="10">
        <f>P6/O6*100</f>
        <v>93.48456838398477</v>
      </c>
      <c r="P41" s="10">
        <f>Q6/O6*100</f>
        <v>6.515431616015237</v>
      </c>
      <c r="Q41" s="19">
        <f aca="true" t="shared" si="6" ref="Q41:Q68">R6/Q6*100</f>
        <v>43.49083616941276</v>
      </c>
      <c r="R41" s="8"/>
      <c r="S41" s="8"/>
    </row>
    <row r="42" spans="1:19" ht="12.75">
      <c r="A42" s="16" t="s">
        <v>8</v>
      </c>
      <c r="B42" s="9">
        <f t="shared" si="4"/>
        <v>49.84703468442457</v>
      </c>
      <c r="C42" s="22">
        <f t="shared" si="4"/>
        <v>40.0198894660271</v>
      </c>
      <c r="D42" s="9">
        <f t="shared" si="4"/>
        <v>2.9971517301739534</v>
      </c>
      <c r="E42" s="9">
        <f t="shared" si="4"/>
        <v>2.7755634204388837</v>
      </c>
      <c r="F42" s="9">
        <f t="shared" si="4"/>
        <v>2.317932247169979</v>
      </c>
      <c r="G42" s="9" t="s">
        <v>42</v>
      </c>
      <c r="H42" s="9" t="s">
        <v>42</v>
      </c>
      <c r="I42" s="22">
        <f>I7/$L7*100</f>
        <v>0.6659212935091103</v>
      </c>
      <c r="J42" s="9" t="s">
        <v>42</v>
      </c>
      <c r="K42" s="9">
        <f t="shared" si="5"/>
        <v>1.376507158256405</v>
      </c>
      <c r="L42" s="9">
        <f t="shared" si="5"/>
        <v>100</v>
      </c>
      <c r="M42" s="1"/>
      <c r="N42" s="10">
        <f aca="true" t="shared" si="7" ref="N42:O57">O7/N7*100</f>
        <v>84.18013980103724</v>
      </c>
      <c r="O42" s="10">
        <f t="shared" si="7"/>
        <v>92.36567179124306</v>
      </c>
      <c r="P42" s="10">
        <f aca="true" t="shared" si="8" ref="P42:P68">Q7/O7*100</f>
        <v>7.63432820875695</v>
      </c>
      <c r="Q42" s="19">
        <f t="shared" si="6"/>
        <v>46.734520780322306</v>
      </c>
      <c r="R42" s="8"/>
      <c r="S42" s="8"/>
    </row>
    <row r="43" spans="1:17" s="8" customFormat="1" ht="12.75">
      <c r="A43" s="16" t="s">
        <v>9</v>
      </c>
      <c r="B43" s="9">
        <f t="shared" si="4"/>
        <v>51.99204382955435</v>
      </c>
      <c r="C43" s="22">
        <f t="shared" si="4"/>
        <v>40.96827535882211</v>
      </c>
      <c r="D43" s="9">
        <f t="shared" si="4"/>
        <v>5.3732789583223</v>
      </c>
      <c r="E43" s="9">
        <f t="shared" si="4"/>
        <v>0.8101719717610874</v>
      </c>
      <c r="F43" s="9">
        <f t="shared" si="4"/>
        <v>0.8009525434833353</v>
      </c>
      <c r="G43" s="9" t="s">
        <v>42</v>
      </c>
      <c r="H43" s="9" t="s">
        <v>42</v>
      </c>
      <c r="I43" s="9" t="s">
        <v>42</v>
      </c>
      <c r="J43" s="9" t="s">
        <v>42</v>
      </c>
      <c r="K43" s="9">
        <f t="shared" si="5"/>
        <v>0.05527733805681914</v>
      </c>
      <c r="L43" s="9">
        <f t="shared" si="5"/>
        <v>100</v>
      </c>
      <c r="M43" s="1"/>
      <c r="N43" s="10">
        <f t="shared" si="7"/>
        <v>85.92395342484355</v>
      </c>
      <c r="O43" s="10">
        <f aca="true" t="shared" si="9" ref="O43:O68">P8/O8*100</f>
        <v>94.55971811987918</v>
      </c>
      <c r="P43" s="10">
        <f t="shared" si="8"/>
        <v>5.440281880120819</v>
      </c>
      <c r="Q43" s="19">
        <f t="shared" si="6"/>
        <v>45.14725637406324</v>
      </c>
    </row>
    <row r="44" spans="1:17" s="8" customFormat="1" ht="12.75" customHeight="1">
      <c r="A44" s="15" t="s">
        <v>10</v>
      </c>
      <c r="B44" s="9">
        <f t="shared" si="4"/>
        <v>54.547863525969184</v>
      </c>
      <c r="C44" s="22">
        <f t="shared" si="4"/>
        <v>36.06235594588208</v>
      </c>
      <c r="D44" s="9">
        <f t="shared" si="4"/>
        <v>5.65069617821075</v>
      </c>
      <c r="E44" s="9">
        <f t="shared" si="4"/>
        <v>2.6162077444399734</v>
      </c>
      <c r="F44" s="9">
        <f t="shared" si="4"/>
        <v>0.6517115875188455</v>
      </c>
      <c r="G44" s="9" t="s">
        <v>42</v>
      </c>
      <c r="H44" s="9" t="s">
        <v>42</v>
      </c>
      <c r="I44" s="22">
        <f>I9/$L9*100</f>
        <v>0.15948343221935257</v>
      </c>
      <c r="J44" s="9" t="s">
        <v>42</v>
      </c>
      <c r="K44" s="9">
        <f t="shared" si="5"/>
        <v>0.31168158575980925</v>
      </c>
      <c r="L44" s="9">
        <f t="shared" si="5"/>
        <v>100</v>
      </c>
      <c r="M44" s="1"/>
      <c r="N44" s="10">
        <f t="shared" si="7"/>
        <v>86.7534618440381</v>
      </c>
      <c r="O44" s="10">
        <f t="shared" si="9"/>
        <v>93.27759822626027</v>
      </c>
      <c r="P44" s="10">
        <f t="shared" si="8"/>
        <v>6.722401773739736</v>
      </c>
      <c r="Q44" s="19">
        <f t="shared" si="6"/>
        <v>49.815370594428124</v>
      </c>
    </row>
    <row r="45" spans="1:17" s="8" customFormat="1" ht="12.75" customHeight="1">
      <c r="A45" s="15" t="s">
        <v>11</v>
      </c>
      <c r="B45" s="9">
        <f t="shared" si="4"/>
        <v>49.07164780177421</v>
      </c>
      <c r="C45" s="22">
        <f t="shared" si="4"/>
        <v>42.43873498895536</v>
      </c>
      <c r="D45" s="9">
        <f t="shared" si="4"/>
        <v>4.326838158132615</v>
      </c>
      <c r="E45" s="9">
        <f t="shared" si="4"/>
        <v>2.3385955542995123</v>
      </c>
      <c r="F45" s="9">
        <f t="shared" si="4"/>
        <v>1.8241834968383035</v>
      </c>
      <c r="G45" s="9" t="s">
        <v>42</v>
      </c>
      <c r="H45" s="9" t="s">
        <v>42</v>
      </c>
      <c r="I45" s="9" t="s">
        <v>42</v>
      </c>
      <c r="J45" s="9" t="s">
        <v>42</v>
      </c>
      <c r="K45" s="9" t="s">
        <v>42</v>
      </c>
      <c r="L45" s="9">
        <f aca="true" t="shared" si="10" ref="L45:L68">L10/$L10*100</f>
        <v>100</v>
      </c>
      <c r="M45" s="1"/>
      <c r="N45" s="10">
        <f t="shared" si="7"/>
        <v>87.06924473301648</v>
      </c>
      <c r="O45" s="10">
        <f t="shared" si="9"/>
        <v>92.51326001157307</v>
      </c>
      <c r="P45" s="10">
        <f t="shared" si="8"/>
        <v>7.486739988426927</v>
      </c>
      <c r="Q45" s="19">
        <f t="shared" si="6"/>
        <v>57.24630238290879</v>
      </c>
    </row>
    <row r="46" spans="1:17" s="8" customFormat="1" ht="12.75">
      <c r="A46" s="16" t="s">
        <v>12</v>
      </c>
      <c r="B46" s="9">
        <f aca="true" t="shared" si="11" ref="B46:D66">B11/$L11*100</f>
        <v>31.054465738342284</v>
      </c>
      <c r="C46" s="9">
        <f t="shared" si="11"/>
        <v>35.15819689455343</v>
      </c>
      <c r="D46" s="9">
        <f t="shared" si="11"/>
        <v>4.262165620540446</v>
      </c>
      <c r="E46" s="9" t="s">
        <v>42</v>
      </c>
      <c r="F46" s="9">
        <f>F11/$L11*100</f>
        <v>1.0602165653308693</v>
      </c>
      <c r="G46" s="22">
        <f>G11/$L11*100</f>
        <v>28.46495518123297</v>
      </c>
      <c r="H46" s="9" t="s">
        <v>42</v>
      </c>
      <c r="I46" s="9" t="s">
        <v>42</v>
      </c>
      <c r="J46" s="9" t="s">
        <v>42</v>
      </c>
      <c r="K46" s="9" t="s">
        <v>42</v>
      </c>
      <c r="L46" s="9">
        <f t="shared" si="10"/>
        <v>100</v>
      </c>
      <c r="M46" s="1"/>
      <c r="N46" s="10">
        <f t="shared" si="7"/>
        <v>84.82308981198796</v>
      </c>
      <c r="O46" s="10">
        <f t="shared" si="9"/>
        <v>92.45804639664068</v>
      </c>
      <c r="P46" s="10">
        <f t="shared" si="8"/>
        <v>7.5419536033593175</v>
      </c>
      <c r="Q46" s="19">
        <f t="shared" si="6"/>
        <v>54.33948621125997</v>
      </c>
    </row>
    <row r="47" spans="1:17" s="8" customFormat="1" ht="12.75">
      <c r="A47" s="6" t="s">
        <v>13</v>
      </c>
      <c r="B47" s="9">
        <f t="shared" si="11"/>
        <v>47.954960172145704</v>
      </c>
      <c r="C47" s="22">
        <f t="shared" si="11"/>
        <v>34.30830035259214</v>
      </c>
      <c r="D47" s="9">
        <f t="shared" si="11"/>
        <v>4.560598300239254</v>
      </c>
      <c r="E47" s="9">
        <f aca="true" t="shared" si="12" ref="E47:F66">E12/$L12*100</f>
        <v>4.032978402449417</v>
      </c>
      <c r="F47" s="9">
        <f t="shared" si="12"/>
        <v>1.3355108808111185</v>
      </c>
      <c r="G47" s="9" t="s">
        <v>42</v>
      </c>
      <c r="H47" s="9">
        <f>H12/$L12*100</f>
        <v>6.056564782127416</v>
      </c>
      <c r="I47" s="9" t="s">
        <v>42</v>
      </c>
      <c r="J47" s="9" t="s">
        <v>42</v>
      </c>
      <c r="K47" s="9">
        <f>K12/$L12*100</f>
        <v>1.751087109634946</v>
      </c>
      <c r="L47" s="9">
        <f t="shared" si="10"/>
        <v>100</v>
      </c>
      <c r="M47" s="1"/>
      <c r="N47" s="10">
        <f t="shared" si="7"/>
        <v>87.10375240673262</v>
      </c>
      <c r="O47" s="10">
        <f t="shared" si="9"/>
        <v>93.87193770407917</v>
      </c>
      <c r="P47" s="10">
        <f t="shared" si="8"/>
        <v>6.128062295920823</v>
      </c>
      <c r="Q47" s="19">
        <f t="shared" si="6"/>
        <v>48.090214623499456</v>
      </c>
    </row>
    <row r="48" spans="1:17" s="8" customFormat="1" ht="12.75">
      <c r="A48" s="6" t="s">
        <v>14</v>
      </c>
      <c r="B48" s="9">
        <f t="shared" si="11"/>
        <v>46.37937286236488</v>
      </c>
      <c r="C48" s="22">
        <f t="shared" si="11"/>
        <v>40.044949546094514</v>
      </c>
      <c r="D48" s="9">
        <f t="shared" si="11"/>
        <v>4.494954609451818</v>
      </c>
      <c r="E48" s="9">
        <f t="shared" si="12"/>
        <v>2.477206725445167</v>
      </c>
      <c r="F48" s="9">
        <f t="shared" si="12"/>
        <v>1.0829867928041526</v>
      </c>
      <c r="G48" s="9" t="s">
        <v>42</v>
      </c>
      <c r="H48" s="9">
        <f>H13/$L13*100</f>
        <v>5.014275400903564</v>
      </c>
      <c r="I48" s="9">
        <f>I13/$L13*100</f>
        <v>0.5062540629358979</v>
      </c>
      <c r="J48" s="9" t="s">
        <v>42</v>
      </c>
      <c r="K48" s="9" t="s">
        <v>42</v>
      </c>
      <c r="L48" s="9">
        <f t="shared" si="10"/>
        <v>100</v>
      </c>
      <c r="M48" s="1"/>
      <c r="N48" s="10">
        <f t="shared" si="7"/>
        <v>82.80429802469885</v>
      </c>
      <c r="O48" s="10">
        <f t="shared" si="9"/>
        <v>93.47841189210565</v>
      </c>
      <c r="P48" s="10">
        <f t="shared" si="8"/>
        <v>6.521588107894353</v>
      </c>
      <c r="Q48" s="19">
        <f t="shared" si="6"/>
        <v>40.89339436009693</v>
      </c>
    </row>
    <row r="49" spans="1:17" s="8" customFormat="1" ht="12.75">
      <c r="A49" s="16" t="s">
        <v>15</v>
      </c>
      <c r="B49" s="9">
        <f t="shared" si="11"/>
        <v>47.77929721591216</v>
      </c>
      <c r="C49" s="22">
        <f t="shared" si="11"/>
        <v>41.653826786564146</v>
      </c>
      <c r="D49" s="9">
        <f t="shared" si="11"/>
        <v>4.906780586854725</v>
      </c>
      <c r="E49" s="9">
        <f t="shared" si="12"/>
        <v>2.8770121567608093</v>
      </c>
      <c r="F49" s="9">
        <f t="shared" si="12"/>
        <v>2.3447065161292753</v>
      </c>
      <c r="G49" s="9" t="s">
        <v>42</v>
      </c>
      <c r="H49" s="9" t="s">
        <v>42</v>
      </c>
      <c r="I49" s="9" t="s">
        <v>42</v>
      </c>
      <c r="J49" s="9" t="s">
        <v>42</v>
      </c>
      <c r="K49" s="9">
        <f>K14/$L14*100</f>
        <v>0.4383767377788828</v>
      </c>
      <c r="L49" s="9">
        <f t="shared" si="10"/>
        <v>100</v>
      </c>
      <c r="M49" s="1"/>
      <c r="N49" s="10">
        <f t="shared" si="7"/>
        <v>78.28937562449512</v>
      </c>
      <c r="O49" s="10">
        <f t="shared" si="9"/>
        <v>93.5876884746918</v>
      </c>
      <c r="P49" s="10">
        <f t="shared" si="8"/>
        <v>6.4123115253081995</v>
      </c>
      <c r="Q49" s="19">
        <f t="shared" si="6"/>
        <v>34.36211352015101</v>
      </c>
    </row>
    <row r="50" spans="1:17" s="8" customFormat="1" ht="13.5" customHeight="1">
      <c r="A50" s="6" t="s">
        <v>16</v>
      </c>
      <c r="B50" s="9">
        <f t="shared" si="11"/>
        <v>43.90810543462971</v>
      </c>
      <c r="C50" s="22">
        <f t="shared" si="11"/>
        <v>50.54019593162812</v>
      </c>
      <c r="D50" s="9">
        <f t="shared" si="11"/>
        <v>3.2782020391772506</v>
      </c>
      <c r="E50" s="9">
        <f t="shared" si="12"/>
        <v>1.3838635466437974</v>
      </c>
      <c r="F50" s="9">
        <f t="shared" si="12"/>
        <v>0.8896330479211191</v>
      </c>
      <c r="G50" s="9" t="s">
        <v>42</v>
      </c>
      <c r="H50" s="9" t="s">
        <v>42</v>
      </c>
      <c r="I50" s="9" t="s">
        <v>42</v>
      </c>
      <c r="J50" s="9" t="s">
        <v>42</v>
      </c>
      <c r="K50" s="9" t="s">
        <v>42</v>
      </c>
      <c r="L50" s="9">
        <f t="shared" si="10"/>
        <v>100</v>
      </c>
      <c r="M50" s="1"/>
      <c r="N50" s="10">
        <f t="shared" si="7"/>
        <v>81.1562616762156</v>
      </c>
      <c r="O50" s="10">
        <f t="shared" si="9"/>
        <v>95.1811474963786</v>
      </c>
      <c r="P50" s="10">
        <f t="shared" si="8"/>
        <v>4.818852503621395</v>
      </c>
      <c r="Q50" s="19">
        <f t="shared" si="6"/>
        <v>58.08776080877608</v>
      </c>
    </row>
    <row r="51" spans="1:19" s="8" customFormat="1" ht="13.5" customHeight="1">
      <c r="A51" s="6" t="s">
        <v>17</v>
      </c>
      <c r="B51" s="9">
        <f t="shared" si="11"/>
        <v>37.01733807929156</v>
      </c>
      <c r="C51" s="22">
        <f t="shared" si="11"/>
        <v>56.77288840950381</v>
      </c>
      <c r="D51" s="9">
        <f t="shared" si="11"/>
        <v>3.4016181656497326</v>
      </c>
      <c r="E51" s="9">
        <f t="shared" si="12"/>
        <v>1.7216894169928394</v>
      </c>
      <c r="F51" s="9">
        <f t="shared" si="12"/>
        <v>1.0864659285620593</v>
      </c>
      <c r="G51" s="9" t="s">
        <v>42</v>
      </c>
      <c r="H51" s="9" t="s">
        <v>42</v>
      </c>
      <c r="I51" s="9" t="s">
        <v>42</v>
      </c>
      <c r="J51" s="9" t="s">
        <v>42</v>
      </c>
      <c r="K51" s="9" t="s">
        <v>42</v>
      </c>
      <c r="L51" s="9">
        <f t="shared" si="10"/>
        <v>100</v>
      </c>
      <c r="M51" s="5"/>
      <c r="N51" s="10">
        <f t="shared" si="7"/>
        <v>88.85794666385704</v>
      </c>
      <c r="O51" s="10">
        <f t="shared" si="9"/>
        <v>95.14149472514687</v>
      </c>
      <c r="P51" s="10">
        <f t="shared" si="8"/>
        <v>4.858505274853127</v>
      </c>
      <c r="Q51" s="19">
        <f t="shared" si="6"/>
        <v>54.66361938663377</v>
      </c>
      <c r="R51" s="2"/>
      <c r="S51" s="2"/>
    </row>
    <row r="52" spans="1:19" s="8" customFormat="1" ht="13.5" customHeight="1">
      <c r="A52" s="6" t="s">
        <v>18</v>
      </c>
      <c r="B52" s="9">
        <f t="shared" si="11"/>
        <v>36.62293518282751</v>
      </c>
      <c r="C52" s="22">
        <f t="shared" si="11"/>
        <v>57.4281279934039</v>
      </c>
      <c r="D52" s="9">
        <f t="shared" si="11"/>
        <v>2.41371923740699</v>
      </c>
      <c r="E52" s="9">
        <f t="shared" si="12"/>
        <v>1.619034916477716</v>
      </c>
      <c r="F52" s="9">
        <f t="shared" si="12"/>
        <v>1.251722786043109</v>
      </c>
      <c r="G52" s="9" t="s">
        <v>42</v>
      </c>
      <c r="H52" s="9" t="s">
        <v>42</v>
      </c>
      <c r="I52" s="9" t="s">
        <v>42</v>
      </c>
      <c r="J52" s="9" t="s">
        <v>42</v>
      </c>
      <c r="K52" s="9">
        <f>K17/$L17*100</f>
        <v>0.6644598838407721</v>
      </c>
      <c r="L52" s="9">
        <f t="shared" si="10"/>
        <v>100</v>
      </c>
      <c r="M52" s="5"/>
      <c r="N52" s="10">
        <f t="shared" si="7"/>
        <v>86.4336819113998</v>
      </c>
      <c r="O52" s="10">
        <f t="shared" si="9"/>
        <v>94.50200237955644</v>
      </c>
      <c r="P52" s="10">
        <f t="shared" si="8"/>
        <v>5.49799762044356</v>
      </c>
      <c r="Q52" s="19">
        <f t="shared" si="6"/>
        <v>53.019556080447394</v>
      </c>
      <c r="R52" s="2"/>
      <c r="S52" s="2"/>
    </row>
    <row r="53" spans="1:17" s="8" customFormat="1" ht="13.5" customHeight="1">
      <c r="A53" s="6" t="s">
        <v>19</v>
      </c>
      <c r="B53" s="9">
        <f t="shared" si="11"/>
        <v>41.424220236711825</v>
      </c>
      <c r="C53" s="22">
        <f t="shared" si="11"/>
        <v>53.41009371663431</v>
      </c>
      <c r="D53" s="9">
        <f t="shared" si="11"/>
        <v>3.0814826205708274</v>
      </c>
      <c r="E53" s="9">
        <f t="shared" si="12"/>
        <v>0.8546859190888011</v>
      </c>
      <c r="F53" s="9">
        <f t="shared" si="12"/>
        <v>1.229517506994235</v>
      </c>
      <c r="G53" s="9" t="s">
        <v>42</v>
      </c>
      <c r="H53" s="9" t="s">
        <v>42</v>
      </c>
      <c r="I53" s="9" t="s">
        <v>42</v>
      </c>
      <c r="J53" s="9" t="s">
        <v>42</v>
      </c>
      <c r="K53" s="9" t="s">
        <v>42</v>
      </c>
      <c r="L53" s="9">
        <f t="shared" si="10"/>
        <v>100</v>
      </c>
      <c r="M53" s="1"/>
      <c r="N53" s="10">
        <f t="shared" si="7"/>
        <v>85.82131506303897</v>
      </c>
      <c r="O53" s="10">
        <f t="shared" si="9"/>
        <v>93.48252237182147</v>
      </c>
      <c r="P53" s="10">
        <f t="shared" si="8"/>
        <v>6.517477628178531</v>
      </c>
      <c r="Q53" s="19">
        <f t="shared" si="6"/>
        <v>57.02433766949896</v>
      </c>
    </row>
    <row r="54" spans="1:19" ht="13.5" customHeight="1">
      <c r="A54" s="6" t="s">
        <v>20</v>
      </c>
      <c r="B54" s="9">
        <f t="shared" si="11"/>
        <v>38.32935706857528</v>
      </c>
      <c r="C54" s="22">
        <f t="shared" si="11"/>
        <v>51.53198344242572</v>
      </c>
      <c r="D54" s="9">
        <f t="shared" si="11"/>
        <v>3.100263045207072</v>
      </c>
      <c r="E54" s="9">
        <f t="shared" si="12"/>
        <v>2.655227258824249</v>
      </c>
      <c r="F54" s="9">
        <f t="shared" si="12"/>
        <v>2.792663281743847</v>
      </c>
      <c r="G54" s="9" t="s">
        <v>42</v>
      </c>
      <c r="H54" s="9" t="s">
        <v>42</v>
      </c>
      <c r="I54" s="9" t="s">
        <v>42</v>
      </c>
      <c r="J54" s="9" t="s">
        <v>42</v>
      </c>
      <c r="K54" s="9">
        <f>K19/$L19*100</f>
        <v>1.5905059032238333</v>
      </c>
      <c r="L54" s="9">
        <f t="shared" si="10"/>
        <v>100</v>
      </c>
      <c r="N54" s="10">
        <f t="shared" si="7"/>
        <v>84.10965954077592</v>
      </c>
      <c r="O54" s="10">
        <f t="shared" si="9"/>
        <v>92.32941575159677</v>
      </c>
      <c r="P54" s="10">
        <f t="shared" si="8"/>
        <v>7.6705842484032365</v>
      </c>
      <c r="Q54" s="19">
        <f t="shared" si="6"/>
        <v>59.16303614162116</v>
      </c>
      <c r="R54" s="2"/>
      <c r="S54" s="2"/>
    </row>
    <row r="55" spans="1:19" ht="13.5" customHeight="1">
      <c r="A55" s="6" t="s">
        <v>21</v>
      </c>
      <c r="B55" s="9">
        <f t="shared" si="11"/>
        <v>46.62120415746589</v>
      </c>
      <c r="C55" s="22">
        <f t="shared" si="11"/>
        <v>47.64188413898614</v>
      </c>
      <c r="D55" s="9">
        <f t="shared" si="11"/>
        <v>2.5014054626576328</v>
      </c>
      <c r="E55" s="9">
        <f t="shared" si="12"/>
        <v>1.0430242534746934</v>
      </c>
      <c r="F55" s="9">
        <f t="shared" si="12"/>
        <v>1.906340127529336</v>
      </c>
      <c r="G55" s="9" t="s">
        <v>42</v>
      </c>
      <c r="H55" s="9" t="s">
        <v>42</v>
      </c>
      <c r="I55" s="22">
        <f>I20/$L20*100</f>
        <v>0.24658216131928215</v>
      </c>
      <c r="J55" s="9" t="s">
        <v>42</v>
      </c>
      <c r="K55" s="9">
        <f>K20/$L20*100</f>
        <v>0.039559698567024466</v>
      </c>
      <c r="L55" s="9">
        <f t="shared" si="10"/>
        <v>100</v>
      </c>
      <c r="N55" s="10">
        <f t="shared" si="7"/>
        <v>82.02070024570025</v>
      </c>
      <c r="O55" s="10">
        <f t="shared" si="9"/>
        <v>94.180770270584</v>
      </c>
      <c r="P55" s="10">
        <f t="shared" si="8"/>
        <v>5.819229729416002</v>
      </c>
      <c r="Q55" s="19">
        <f t="shared" si="6"/>
        <v>43.57883764027592</v>
      </c>
      <c r="R55" s="2"/>
      <c r="S55" s="2"/>
    </row>
    <row r="56" spans="1:19" s="8" customFormat="1" ht="13.5" customHeight="1">
      <c r="A56" s="6" t="s">
        <v>22</v>
      </c>
      <c r="B56" s="9">
        <f t="shared" si="11"/>
        <v>51.91290986819412</v>
      </c>
      <c r="C56" s="22">
        <f t="shared" si="11"/>
        <v>38.759916798193814</v>
      </c>
      <c r="D56" s="9">
        <f t="shared" si="11"/>
        <v>3.323159578137576</v>
      </c>
      <c r="E56" s="9">
        <f t="shared" si="12"/>
        <v>4.657106124112845</v>
      </c>
      <c r="F56" s="9">
        <f t="shared" si="12"/>
        <v>1.3469076313616455</v>
      </c>
      <c r="G56" s="9" t="s">
        <v>42</v>
      </c>
      <c r="H56" s="9" t="s">
        <v>42</v>
      </c>
      <c r="I56" s="9" t="s">
        <v>42</v>
      </c>
      <c r="J56" s="9" t="s">
        <v>42</v>
      </c>
      <c r="K56" s="9" t="s">
        <v>42</v>
      </c>
      <c r="L56" s="9">
        <f t="shared" si="10"/>
        <v>100</v>
      </c>
      <c r="M56" s="5"/>
      <c r="N56" s="10">
        <f t="shared" si="7"/>
        <v>83.35056603198464</v>
      </c>
      <c r="O56" s="10">
        <f t="shared" si="9"/>
        <v>92.07111160726745</v>
      </c>
      <c r="P56" s="10">
        <f t="shared" si="8"/>
        <v>7.92888839273255</v>
      </c>
      <c r="Q56" s="19">
        <f t="shared" si="6"/>
        <v>54.78765369163359</v>
      </c>
      <c r="R56" s="2"/>
      <c r="S56" s="2"/>
    </row>
    <row r="57" spans="1:19" ht="13.5" customHeight="1">
      <c r="A57" s="6" t="s">
        <v>23</v>
      </c>
      <c r="B57" s="9">
        <f t="shared" si="11"/>
        <v>45.23062429885035</v>
      </c>
      <c r="C57" s="22">
        <f t="shared" si="11"/>
        <v>43.49560852597969</v>
      </c>
      <c r="D57" s="9">
        <f t="shared" si="11"/>
        <v>5.274083591420325</v>
      </c>
      <c r="E57" s="9">
        <f t="shared" si="12"/>
        <v>3.5174939832970575</v>
      </c>
      <c r="F57" s="9">
        <f t="shared" si="12"/>
        <v>0.9816095039935566</v>
      </c>
      <c r="G57" s="9" t="s">
        <v>42</v>
      </c>
      <c r="H57" s="9" t="s">
        <v>42</v>
      </c>
      <c r="I57" s="9" t="s">
        <v>42</v>
      </c>
      <c r="J57" s="9" t="s">
        <v>42</v>
      </c>
      <c r="K57" s="9">
        <f>K22/$L22*100</f>
        <v>1.5005800964590146</v>
      </c>
      <c r="L57" s="9">
        <f t="shared" si="10"/>
        <v>100</v>
      </c>
      <c r="N57" s="10">
        <f t="shared" si="7"/>
        <v>79.57437581633248</v>
      </c>
      <c r="O57" s="10">
        <f t="shared" si="9"/>
        <v>89.86156899955519</v>
      </c>
      <c r="P57" s="10">
        <f t="shared" si="8"/>
        <v>10.138431000444815</v>
      </c>
      <c r="Q57" s="19">
        <f t="shared" si="6"/>
        <v>42.94243251569588</v>
      </c>
      <c r="R57" s="2"/>
      <c r="S57" s="2"/>
    </row>
    <row r="58" spans="1:19" ht="13.5" customHeight="1">
      <c r="A58" s="6" t="s">
        <v>24</v>
      </c>
      <c r="B58" s="9">
        <f t="shared" si="11"/>
        <v>35.78826237054085</v>
      </c>
      <c r="C58" s="22">
        <f t="shared" si="11"/>
        <v>36.16564740880699</v>
      </c>
      <c r="D58" s="9">
        <f t="shared" si="11"/>
        <v>14.966758961010246</v>
      </c>
      <c r="E58" s="9">
        <f t="shared" si="12"/>
        <v>11.173813196918609</v>
      </c>
      <c r="F58" s="9">
        <f t="shared" si="12"/>
        <v>0.555273591589992</v>
      </c>
      <c r="G58" s="9" t="s">
        <v>42</v>
      </c>
      <c r="H58" s="9" t="s">
        <v>42</v>
      </c>
      <c r="I58" s="9" t="s">
        <v>42</v>
      </c>
      <c r="J58" s="9" t="s">
        <v>42</v>
      </c>
      <c r="K58" s="9">
        <f>K23/$L23*100</f>
        <v>1.350244471133311</v>
      </c>
      <c r="L58" s="9">
        <f t="shared" si="10"/>
        <v>100</v>
      </c>
      <c r="N58" s="10">
        <f aca="true" t="shared" si="13" ref="N58:N68">O23/N23*100</f>
        <v>69.7625663205009</v>
      </c>
      <c r="O58" s="10">
        <f t="shared" si="9"/>
        <v>89.65987988339769</v>
      </c>
      <c r="P58" s="10">
        <f t="shared" si="8"/>
        <v>10.340120116602314</v>
      </c>
      <c r="Q58" s="19">
        <f t="shared" si="6"/>
        <v>60.74074074074074</v>
      </c>
      <c r="R58" s="2"/>
      <c r="S58" s="2"/>
    </row>
    <row r="59" spans="1:19" ht="13.5" customHeight="1">
      <c r="A59" s="6" t="s">
        <v>25</v>
      </c>
      <c r="B59" s="9">
        <f t="shared" si="11"/>
        <v>44.484707262739626</v>
      </c>
      <c r="C59" s="22">
        <f t="shared" si="11"/>
        <v>43.05220959231541</v>
      </c>
      <c r="D59" s="9">
        <f t="shared" si="11"/>
        <v>4.3364861633212275</v>
      </c>
      <c r="E59" s="9">
        <f t="shared" si="12"/>
        <v>5.330811540559358</v>
      </c>
      <c r="F59" s="9">
        <f t="shared" si="12"/>
        <v>1.5722133149244817</v>
      </c>
      <c r="G59" s="9" t="s">
        <v>42</v>
      </c>
      <c r="H59" s="9" t="s">
        <v>42</v>
      </c>
      <c r="I59" s="22">
        <f>I24/$L24*100</f>
        <v>1.223572126139902</v>
      </c>
      <c r="J59" s="9" t="s">
        <v>42</v>
      </c>
      <c r="K59" s="9" t="s">
        <v>42</v>
      </c>
      <c r="L59" s="9">
        <f t="shared" si="10"/>
        <v>100</v>
      </c>
      <c r="N59" s="10">
        <f t="shared" si="13"/>
        <v>76.93507999982204</v>
      </c>
      <c r="O59" s="10">
        <f t="shared" si="9"/>
        <v>89.25220379186783</v>
      </c>
      <c r="P59" s="10">
        <f t="shared" si="8"/>
        <v>10.74779620813216</v>
      </c>
      <c r="Q59" s="19">
        <f t="shared" si="6"/>
        <v>53.46993279267469</v>
      </c>
      <c r="R59" s="2"/>
      <c r="S59" s="2"/>
    </row>
    <row r="60" spans="1:19" ht="13.5" customHeight="1">
      <c r="A60" s="6" t="s">
        <v>26</v>
      </c>
      <c r="B60" s="9">
        <f t="shared" si="11"/>
        <v>42.620219397371656</v>
      </c>
      <c r="C60" s="22">
        <f t="shared" si="11"/>
        <v>41.31567601551114</v>
      </c>
      <c r="D60" s="9">
        <f t="shared" si="11"/>
        <v>3.5269699232519223</v>
      </c>
      <c r="E60" s="9">
        <f t="shared" si="12"/>
        <v>8.551689091385752</v>
      </c>
      <c r="F60" s="9">
        <f t="shared" si="12"/>
        <v>0.6648518154517477</v>
      </c>
      <c r="G60" s="9" t="s">
        <v>42</v>
      </c>
      <c r="H60" s="9" t="s">
        <v>42</v>
      </c>
      <c r="I60" s="22">
        <f>I25/$L25*100</f>
        <v>1.248942337679119</v>
      </c>
      <c r="J60" s="9" t="s">
        <v>42</v>
      </c>
      <c r="K60" s="9">
        <f>K25/$L25*100</f>
        <v>2.071651419348666</v>
      </c>
      <c r="L60" s="9">
        <f t="shared" si="10"/>
        <v>100</v>
      </c>
      <c r="N60" s="10">
        <f t="shared" si="13"/>
        <v>78.13948564418205</v>
      </c>
      <c r="O60" s="10">
        <f t="shared" si="9"/>
        <v>89.74612440378124</v>
      </c>
      <c r="P60" s="10">
        <f t="shared" si="8"/>
        <v>10.253875596218768</v>
      </c>
      <c r="Q60" s="19">
        <f t="shared" si="6"/>
        <v>61.45568828739676</v>
      </c>
      <c r="R60" s="2"/>
      <c r="S60" s="2"/>
    </row>
    <row r="61" spans="1:19" ht="13.5" customHeight="1">
      <c r="A61" s="6" t="s">
        <v>27</v>
      </c>
      <c r="B61" s="9">
        <f t="shared" si="11"/>
        <v>45.113952159859515</v>
      </c>
      <c r="C61" s="22">
        <f t="shared" si="11"/>
        <v>41.28936573991508</v>
      </c>
      <c r="D61" s="9">
        <f t="shared" si="11"/>
        <v>3.970722803435292</v>
      </c>
      <c r="E61" s="9">
        <f t="shared" si="12"/>
        <v>6.161440043220943</v>
      </c>
      <c r="F61" s="9">
        <f t="shared" si="12"/>
        <v>0.6655042852582206</v>
      </c>
      <c r="G61" s="9" t="s">
        <v>42</v>
      </c>
      <c r="H61" s="9" t="s">
        <v>42</v>
      </c>
      <c r="I61" s="22">
        <f>I26/$L26*100</f>
        <v>1.478030629058757</v>
      </c>
      <c r="J61" s="9" t="s">
        <v>42</v>
      </c>
      <c r="K61" s="9">
        <f>K26/$L26*100</f>
        <v>1.3209843392521923</v>
      </c>
      <c r="L61" s="9">
        <f t="shared" si="10"/>
        <v>100</v>
      </c>
      <c r="N61" s="10">
        <f t="shared" si="13"/>
        <v>78.45560222862711</v>
      </c>
      <c r="O61" s="10">
        <f t="shared" si="9"/>
        <v>91.53716920244499</v>
      </c>
      <c r="P61" s="10">
        <f t="shared" si="8"/>
        <v>8.46283079755501</v>
      </c>
      <c r="Q61" s="19">
        <f t="shared" si="6"/>
        <v>53.28543435662966</v>
      </c>
      <c r="R61" s="2"/>
      <c r="S61" s="2"/>
    </row>
    <row r="62" spans="1:19" ht="13.5" customHeight="1">
      <c r="A62" s="6" t="s">
        <v>28</v>
      </c>
      <c r="B62" s="9">
        <f t="shared" si="11"/>
        <v>36.29396771452846</v>
      </c>
      <c r="C62" s="22">
        <f t="shared" si="11"/>
        <v>47.51628433871424</v>
      </c>
      <c r="D62" s="9">
        <f t="shared" si="11"/>
        <v>4.927782497875956</v>
      </c>
      <c r="E62" s="9">
        <f t="shared" si="12"/>
        <v>9.185499858397055</v>
      </c>
      <c r="F62" s="9">
        <f t="shared" si="12"/>
        <v>1.1823845935995467</v>
      </c>
      <c r="G62" s="9" t="s">
        <v>42</v>
      </c>
      <c r="H62" s="9" t="s">
        <v>42</v>
      </c>
      <c r="I62" s="22">
        <f>I27/$L27*100</f>
        <v>0.8940809968847352</v>
      </c>
      <c r="J62" s="9" t="s">
        <v>42</v>
      </c>
      <c r="K62" s="9" t="s">
        <v>42</v>
      </c>
      <c r="L62" s="9">
        <f t="shared" si="10"/>
        <v>100</v>
      </c>
      <c r="N62" s="10">
        <f t="shared" si="13"/>
        <v>75.00946029486147</v>
      </c>
      <c r="O62" s="10">
        <f t="shared" si="9"/>
        <v>88.18505124772732</v>
      </c>
      <c r="P62" s="10">
        <f t="shared" si="8"/>
        <v>11.814948752272683</v>
      </c>
      <c r="Q62" s="19">
        <f t="shared" si="6"/>
        <v>56.49784391646233</v>
      </c>
      <c r="R62" s="2"/>
      <c r="S62" s="2"/>
    </row>
    <row r="63" spans="1:19" ht="13.5" customHeight="1">
      <c r="A63" s="6" t="s">
        <v>29</v>
      </c>
      <c r="B63" s="9">
        <f t="shared" si="11"/>
        <v>44.50972399181792</v>
      </c>
      <c r="C63" s="22">
        <f t="shared" si="11"/>
        <v>41.7748684304331</v>
      </c>
      <c r="D63" s="9">
        <f t="shared" si="11"/>
        <v>4.055121204864647</v>
      </c>
      <c r="E63" s="9">
        <f t="shared" si="12"/>
        <v>6.850300430126004</v>
      </c>
      <c r="F63" s="9">
        <f t="shared" si="12"/>
        <v>1.4445689508618058</v>
      </c>
      <c r="G63" s="9" t="s">
        <v>42</v>
      </c>
      <c r="H63" s="9" t="s">
        <v>42</v>
      </c>
      <c r="I63" s="22">
        <f>I28/$L28*100</f>
        <v>1.365416991896521</v>
      </c>
      <c r="J63" s="9" t="s">
        <v>42</v>
      </c>
      <c r="K63" s="9" t="s">
        <v>42</v>
      </c>
      <c r="L63" s="9">
        <f t="shared" si="10"/>
        <v>100</v>
      </c>
      <c r="N63" s="10">
        <f t="shared" si="13"/>
        <v>70.09240060256106</v>
      </c>
      <c r="O63" s="10">
        <f t="shared" si="9"/>
        <v>88.16644721043461</v>
      </c>
      <c r="P63" s="10">
        <f t="shared" si="8"/>
        <v>11.83355278956538</v>
      </c>
      <c r="Q63" s="19">
        <f t="shared" si="6"/>
        <v>69.12249400740902</v>
      </c>
      <c r="R63" s="2"/>
      <c r="S63" s="2"/>
    </row>
    <row r="64" spans="1:19" ht="13.5" customHeight="1">
      <c r="A64" s="6" t="s">
        <v>30</v>
      </c>
      <c r="B64" s="9">
        <f t="shared" si="11"/>
        <v>50.671598011198625</v>
      </c>
      <c r="C64" s="22">
        <f t="shared" si="11"/>
        <v>35.46974106084896</v>
      </c>
      <c r="D64" s="9">
        <f t="shared" si="11"/>
        <v>3.0758462860993006</v>
      </c>
      <c r="E64" s="9">
        <f t="shared" si="12"/>
        <v>9.25280546455705</v>
      </c>
      <c r="F64" s="9">
        <f t="shared" si="12"/>
        <v>1.5300091772960667</v>
      </c>
      <c r="G64" s="9" t="s">
        <v>42</v>
      </c>
      <c r="H64" s="9" t="s">
        <v>42</v>
      </c>
      <c r="I64" s="9" t="s">
        <v>42</v>
      </c>
      <c r="J64" s="9" t="s">
        <v>42</v>
      </c>
      <c r="K64" s="9" t="s">
        <v>42</v>
      </c>
      <c r="L64" s="9">
        <f t="shared" si="10"/>
        <v>100</v>
      </c>
      <c r="M64" s="1"/>
      <c r="N64" s="10">
        <f t="shared" si="13"/>
        <v>69.3304469295513</v>
      </c>
      <c r="O64" s="10">
        <f t="shared" si="9"/>
        <v>91.07531816240136</v>
      </c>
      <c r="P64" s="10">
        <f t="shared" si="8"/>
        <v>8.924681837598643</v>
      </c>
      <c r="Q64" s="19">
        <f t="shared" si="6"/>
        <v>43.75990990323489</v>
      </c>
      <c r="R64" s="2"/>
      <c r="S64" s="2"/>
    </row>
    <row r="65" spans="1:19" ht="13.5" customHeight="1">
      <c r="A65" s="6" t="s">
        <v>31</v>
      </c>
      <c r="B65" s="9">
        <f t="shared" si="11"/>
        <v>52.82254217313803</v>
      </c>
      <c r="C65" s="22">
        <f t="shared" si="11"/>
        <v>33.75364452109463</v>
      </c>
      <c r="D65" s="9">
        <f t="shared" si="11"/>
        <v>3.6494890267919593</v>
      </c>
      <c r="E65" s="9">
        <f t="shared" si="12"/>
        <v>8.052261330339853</v>
      </c>
      <c r="F65" s="9">
        <f t="shared" si="12"/>
        <v>0.7869072944378241</v>
      </c>
      <c r="G65" s="9" t="s">
        <v>42</v>
      </c>
      <c r="H65" s="9" t="s">
        <v>42</v>
      </c>
      <c r="I65" s="9" t="s">
        <v>42</v>
      </c>
      <c r="J65" s="9" t="s">
        <v>42</v>
      </c>
      <c r="K65" s="9">
        <f>K30/$L30*100</f>
        <v>0.9351556541977052</v>
      </c>
      <c r="L65" s="9">
        <f t="shared" si="10"/>
        <v>100</v>
      </c>
      <c r="M65" s="1"/>
      <c r="N65" s="10">
        <f t="shared" si="13"/>
        <v>73.34264881414605</v>
      </c>
      <c r="O65" s="10">
        <f t="shared" si="9"/>
        <v>91.16554760323667</v>
      </c>
      <c r="P65" s="10">
        <f t="shared" si="8"/>
        <v>8.834452396763325</v>
      </c>
      <c r="Q65" s="19">
        <f t="shared" si="6"/>
        <v>41.54761258080287</v>
      </c>
      <c r="R65" s="2"/>
      <c r="S65" s="2"/>
    </row>
    <row r="66" spans="1:19" ht="13.5" customHeight="1">
      <c r="A66" s="6" t="s">
        <v>32</v>
      </c>
      <c r="B66" s="9">
        <f t="shared" si="11"/>
        <v>45.17489922798388</v>
      </c>
      <c r="C66" s="22">
        <f t="shared" si="11"/>
        <v>43.38300600010449</v>
      </c>
      <c r="D66" s="9">
        <f t="shared" si="11"/>
        <v>3.4130868990350804</v>
      </c>
      <c r="E66" s="9">
        <f t="shared" si="12"/>
        <v>1.4845536492932898</v>
      </c>
      <c r="F66" s="9">
        <f t="shared" si="12"/>
        <v>1.2270474904452455</v>
      </c>
      <c r="G66" s="9" t="s">
        <v>42</v>
      </c>
      <c r="H66" s="9" t="s">
        <v>42</v>
      </c>
      <c r="I66" s="9" t="s">
        <v>42</v>
      </c>
      <c r="J66" s="9" t="s">
        <v>42</v>
      </c>
      <c r="K66" s="9">
        <f>K31/$L31*100</f>
        <v>5.317406733138019</v>
      </c>
      <c r="L66" s="9">
        <f t="shared" si="10"/>
        <v>100</v>
      </c>
      <c r="M66" s="1"/>
      <c r="N66" s="10">
        <f t="shared" si="13"/>
        <v>77.57334701070664</v>
      </c>
      <c r="O66" s="10">
        <f t="shared" si="9"/>
        <v>89.65744614153992</v>
      </c>
      <c r="P66" s="10">
        <f t="shared" si="8"/>
        <v>10.342553858460075</v>
      </c>
      <c r="Q66" s="19">
        <f t="shared" si="6"/>
        <v>39.14175724637681</v>
      </c>
      <c r="R66" s="2"/>
      <c r="S66" s="2"/>
    </row>
    <row r="67" spans="1:19" ht="13.5" customHeight="1">
      <c r="A67" s="16" t="s">
        <v>36</v>
      </c>
      <c r="B67" s="9">
        <f>B32/$L32*100</f>
        <v>28.040845339967742</v>
      </c>
      <c r="C67" s="22">
        <f>C32/$L32*100</f>
        <v>27.957459605763184</v>
      </c>
      <c r="D67" s="9" t="s">
        <v>42</v>
      </c>
      <c r="E67" s="9" t="s">
        <v>42</v>
      </c>
      <c r="F67" s="9" t="s">
        <v>42</v>
      </c>
      <c r="G67" s="9" t="s">
        <v>42</v>
      </c>
      <c r="H67" s="9" t="s">
        <v>42</v>
      </c>
      <c r="I67" s="9" t="s">
        <v>42</v>
      </c>
      <c r="J67" s="9">
        <f>J32/$L32*100</f>
        <v>34.96322825819504</v>
      </c>
      <c r="K67" s="22">
        <f>K32/$L32*100</f>
        <v>9.038466796074035</v>
      </c>
      <c r="L67" s="9">
        <f t="shared" si="10"/>
        <v>100</v>
      </c>
      <c r="M67" s="1"/>
      <c r="N67" s="10">
        <f t="shared" si="13"/>
        <v>80.37349491485797</v>
      </c>
      <c r="O67" s="10">
        <f t="shared" si="9"/>
        <v>88.66614144597297</v>
      </c>
      <c r="P67" s="10">
        <f t="shared" si="8"/>
        <v>11.33385855402703</v>
      </c>
      <c r="Q67" s="19">
        <f t="shared" si="6"/>
        <v>48.24082985776922</v>
      </c>
      <c r="R67" s="2"/>
      <c r="S67" s="2"/>
    </row>
    <row r="68" spans="1:19" ht="13.5" customHeight="1">
      <c r="A68" s="17" t="s">
        <v>34</v>
      </c>
      <c r="B68" s="18">
        <f>B33/$L33*100</f>
        <v>45.453999166123296</v>
      </c>
      <c r="C68" s="18">
        <f>C33/$L33*100</f>
        <v>43.770287499592385</v>
      </c>
      <c r="D68" s="18">
        <f aca="true" t="shared" si="14" ref="D68:I68">D33/$L33*100</f>
        <v>3.991676799373479</v>
      </c>
      <c r="E68" s="18">
        <f t="shared" si="14"/>
        <v>3.516181891402522</v>
      </c>
      <c r="F68" s="18">
        <f t="shared" si="14"/>
        <v>1.2268400944129858</v>
      </c>
      <c r="G68" s="18">
        <f t="shared" si="14"/>
        <v>0.4662812010991499</v>
      </c>
      <c r="H68" s="18">
        <f t="shared" si="14"/>
        <v>0.46596718895117395</v>
      </c>
      <c r="I68" s="18">
        <f t="shared" si="14"/>
        <v>0.32616200262455114</v>
      </c>
      <c r="J68" s="18" t="s">
        <v>42</v>
      </c>
      <c r="K68" s="18">
        <f>K33/$L33*100</f>
        <v>0.7139589537813035</v>
      </c>
      <c r="L68" s="18">
        <f t="shared" si="10"/>
        <v>100</v>
      </c>
      <c r="M68" s="1"/>
      <c r="N68" s="18">
        <f t="shared" si="13"/>
        <v>81.53916654664452</v>
      </c>
      <c r="O68" s="18">
        <f t="shared" si="9"/>
        <v>92.5778856762888</v>
      </c>
      <c r="P68" s="18">
        <f t="shared" si="8"/>
        <v>7.422114323711202</v>
      </c>
      <c r="Q68" s="20">
        <f t="shared" si="6"/>
        <v>50.683607120989805</v>
      </c>
      <c r="R68" s="2"/>
      <c r="S68" s="2"/>
    </row>
    <row r="69" spans="1:19" ht="18.75" customHeight="1">
      <c r="A69" s="26" t="s">
        <v>47</v>
      </c>
      <c r="M69" s="1"/>
      <c r="R69" s="1"/>
      <c r="S69" s="2"/>
    </row>
    <row r="70" spans="1:19" ht="13.5" customHeight="1">
      <c r="A70" s="25" t="s">
        <v>59</v>
      </c>
      <c r="M70" s="1"/>
      <c r="R70" s="1"/>
      <c r="S70" s="2"/>
    </row>
    <row r="71" spans="1:21" ht="13.5" customHeight="1">
      <c r="A71" s="25" t="s">
        <v>58</v>
      </c>
      <c r="M71" s="1"/>
      <c r="T71" s="8"/>
      <c r="U71" s="8"/>
    </row>
    <row r="72" spans="1:21" ht="13.5" customHeight="1">
      <c r="A72" s="26" t="s">
        <v>49</v>
      </c>
      <c r="M72" s="1"/>
      <c r="T72" s="8"/>
      <c r="U72" s="8"/>
    </row>
    <row r="73" ht="13.5" customHeight="1">
      <c r="M73" s="1"/>
    </row>
    <row r="74" ht="13.5" customHeight="1">
      <c r="M74" s="1"/>
    </row>
    <row r="75" ht="13.5" customHeight="1">
      <c r="M75" s="1"/>
    </row>
    <row r="76" ht="13.5" customHeight="1">
      <c r="M76" s="1"/>
    </row>
    <row r="77" ht="13.5" customHeight="1">
      <c r="M77" s="1"/>
    </row>
    <row r="78" ht="13.5" customHeight="1">
      <c r="M78" s="1"/>
    </row>
    <row r="79" ht="13.5" customHeight="1">
      <c r="M79" s="1"/>
    </row>
  </sheetData>
  <sheetProtection/>
  <printOptions/>
  <pageMargins left="0.75" right="0.75" top="0.32" bottom="0.25" header="0.26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C.Cattaneo</dc:creator>
  <cp:keywords/>
  <dc:description/>
  <cp:lastModifiedBy>enrico</cp:lastModifiedBy>
  <dcterms:created xsi:type="dcterms:W3CDTF">2002-02-05T12:12:49Z</dcterms:created>
  <dcterms:modified xsi:type="dcterms:W3CDTF">2007-08-21T14:55:38Z</dcterms:modified>
  <cp:category/>
  <cp:version/>
  <cp:contentType/>
  <cp:contentStatus/>
</cp:coreProperties>
</file>