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activeTab="0"/>
  </bookViews>
  <sheets>
    <sheet name="Lista96m" sheetId="1" r:id="rId1"/>
  </sheets>
  <definedNames/>
  <calcPr fullCalcOnLoad="1"/>
</workbook>
</file>

<file path=xl/sharedStrings.xml><?xml version="1.0" encoding="utf-8"?>
<sst xmlns="http://schemas.openxmlformats.org/spreadsheetml/2006/main" count="408" uniqueCount="60">
  <si>
    <t>Valori assoluti</t>
  </si>
  <si>
    <t>Circoscrizione</t>
  </si>
  <si>
    <t>Mani pulite</t>
  </si>
  <si>
    <t>Voti validi</t>
  </si>
  <si>
    <t>Elettori</t>
  </si>
  <si>
    <t>Votanti</t>
  </si>
  <si>
    <t>Voti non validi</t>
  </si>
  <si>
    <t>Schede bianche</t>
  </si>
  <si>
    <t>Piemonte 1</t>
  </si>
  <si>
    <t>-</t>
  </si>
  <si>
    <t>Piemonte 2</t>
  </si>
  <si>
    <t>Lombardia 1</t>
  </si>
  <si>
    <t>Lombardia2</t>
  </si>
  <si>
    <t>Lombardia 3</t>
  </si>
  <si>
    <t>Trentino Alto Adige</t>
  </si>
  <si>
    <t>Veneto 1</t>
  </si>
  <si>
    <t>Veneto 2</t>
  </si>
  <si>
    <t>Friuli Venezia Giulia</t>
  </si>
  <si>
    <t>Liguria</t>
  </si>
  <si>
    <t>Emilia Romagna</t>
  </si>
  <si>
    <t>Toscana</t>
  </si>
  <si>
    <t>Umbria</t>
  </si>
  <si>
    <t>Marche</t>
  </si>
  <si>
    <t>Lazio 1</t>
  </si>
  <si>
    <t>Lazio 2</t>
  </si>
  <si>
    <t>Abruzzo</t>
  </si>
  <si>
    <t>Molise</t>
  </si>
  <si>
    <t>Campania 1</t>
  </si>
  <si>
    <t>Campania 2</t>
  </si>
  <si>
    <t>Puglia</t>
  </si>
  <si>
    <t>Basilicata</t>
  </si>
  <si>
    <t>Calabria</t>
  </si>
  <si>
    <t>Sicilia 1</t>
  </si>
  <si>
    <t>Sicilia 2</t>
  </si>
  <si>
    <t>Sardegna</t>
  </si>
  <si>
    <t>Valle d'Aosta</t>
  </si>
  <si>
    <t>Totale</t>
  </si>
  <si>
    <t>Valori percentuali</t>
  </si>
  <si>
    <t>% votanti su elettori</t>
  </si>
  <si>
    <t>Totale voti validi</t>
  </si>
  <si>
    <t>1996 - Elezione della Camera - parte maggioritaria, 21 aprile (per circoscrizione)</t>
  </si>
  <si>
    <t>Pour Vallée d'Aoste</t>
  </si>
  <si>
    <t>Lombardia 2</t>
  </si>
  <si>
    <t>Fonte: Archivio storico delle elezioni, Sito web Ministero dell'Interno http://elezionistorico.interno.it/</t>
  </si>
  <si>
    <t>Polo per le libertà</t>
  </si>
  <si>
    <t>L'Ulivo (2)</t>
  </si>
  <si>
    <t>Lega nord</t>
  </si>
  <si>
    <t>Progressisti (3)</t>
  </si>
  <si>
    <t>(3) Nei Progressisti è inclusa la lista "Rifondazione comunista" presentatasi in Valle d'Aosta e in Campania 2</t>
  </si>
  <si>
    <t>(1) Altre liste che non ottennero almeno 50.000 voti o un seggio</t>
  </si>
  <si>
    <t>Altre liste (1)</t>
  </si>
  <si>
    <t>Movimento sociale tricolore</t>
  </si>
  <si>
    <t>Südtiroler Volkspartei</t>
  </si>
  <si>
    <t>Lega d'azione meridionale</t>
  </si>
  <si>
    <t>Lista Pannella-Sgarbi</t>
  </si>
  <si>
    <t>% voti validi sui votanti</t>
  </si>
  <si>
    <t>% voti non validi sui votanti</t>
  </si>
  <si>
    <t>% schede bianche sui voti non validi</t>
  </si>
  <si>
    <t>(2) In Veneto ha assunto denominazione "L'Ulivo - Lega autonomia veneta"; in Sardegna comprende "L'Ulivo - Partito sardo d'azione"; nella cricoscrizione di Mirabella Eclano (Campania 2) ha assunto la denominazione "Democrazia e libertà"</t>
  </si>
  <si>
    <t>(2) In Veneto ha assunto denominazione "L'Ulivo - Lega autonomia veneta"; in Sardegna comprende "L'Ulivo - Partito sardo d'azione"; nel collegio di Mirabella Eclano (Campania 2) ha assunto la denominazione "Democrazia e libertà"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</si>
</sst>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it.&quot;\ #,##0;\-&quot;Lit.&quot;\ #,##0"/>
    <numFmt numFmtId="171" formatCode="&quot;Lit.&quot;\ #,##0;[Red]\-&quot;Lit.&quot;\ #,##0"/>
    <numFmt numFmtId="172" formatCode="&quot;Lit.&quot;\ #,##0.00;\-&quot;Lit.&quot;\ #,##0.00"/>
    <numFmt numFmtId="173" formatCode="&quot;Lit.&quot;\ #,##0.00;[Red]\-&quot;Lit.&quot;\ #,##0.00"/>
    <numFmt numFmtId="174" formatCode="_-&quot;Lit.&quot;\ * #,##0_-;\-&quot;Lit.&quot;\ * #,##0_-;_-&quot;Lit.&quot;\ * &quot;-&quot;_-;_-@_-"/>
    <numFmt numFmtId="175" formatCode="_-&quot;Lit.&quot;\ * #,##0.00_-;\-&quot;Lit.&quot;\ * #,##0.00_-;_-&quot;Lit.&quot;\ * &quot;-&quot;??_-;_-@_-"/>
    <numFmt numFmtId="176" formatCode="0.0"/>
    <numFmt numFmtId="177" formatCode="#,##0.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11" borderId="1" applyNumberFormat="0" applyAlignment="0" applyProtection="0"/>
    <xf numFmtId="0" fontId="9" fillId="0" borderId="2" applyNumberFormat="0" applyFill="0" applyAlignment="0" applyProtection="0"/>
    <xf numFmtId="0" fontId="10" fillId="12" borderId="3" applyNumberFormat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0" fontId="13" fillId="11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7" borderId="0" applyNumberFormat="0" applyBorder="0" applyAlignment="0" applyProtection="0"/>
    <xf numFmtId="0" fontId="21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76" fontId="5" fillId="0" borderId="10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176" fontId="5" fillId="0" borderId="0" xfId="0" applyNumberFormat="1" applyFont="1" applyBorder="1" applyAlignment="1">
      <alignment horizontal="right" wrapText="1"/>
    </xf>
    <xf numFmtId="176" fontId="5" fillId="0" borderId="10" xfId="0" applyNumberFormat="1" applyFont="1" applyBorder="1" applyAlignment="1">
      <alignment horizontal="left" wrapText="1"/>
    </xf>
    <xf numFmtId="3" fontId="5" fillId="0" borderId="0" xfId="0" applyNumberFormat="1" applyFont="1" applyBorder="1" applyAlignment="1" quotePrefix="1">
      <alignment horizontal="left"/>
    </xf>
    <xf numFmtId="3" fontId="5" fillId="0" borderId="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left"/>
    </xf>
    <xf numFmtId="176" fontId="4" fillId="0" borderId="11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176" fontId="5" fillId="0" borderId="10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PageLayoutView="0" workbookViewId="0" topLeftCell="A50">
      <selection activeCell="I75" sqref="I75"/>
    </sheetView>
  </sheetViews>
  <sheetFormatPr defaultColWidth="10.7109375" defaultRowHeight="13.5" customHeight="1"/>
  <cols>
    <col min="1" max="1" width="20.7109375" style="2" customWidth="1"/>
    <col min="2" max="2" width="13.28125" style="5" bestFit="1" customWidth="1"/>
    <col min="3" max="3" width="10.7109375" style="5" bestFit="1" customWidth="1"/>
    <col min="4" max="6" width="9.140625" style="5" customWidth="1"/>
    <col min="7" max="7" width="13.421875" style="5" customWidth="1"/>
    <col min="8" max="9" width="10.140625" style="5" customWidth="1"/>
    <col min="10" max="12" width="9.140625" style="5" customWidth="1"/>
    <col min="13" max="13" width="13.28125" style="5" bestFit="1" customWidth="1"/>
    <col min="14" max="14" width="9.140625" style="5" customWidth="1"/>
    <col min="15" max="19" width="10.8515625" style="5" customWidth="1"/>
    <col min="20" max="20" width="9.140625" style="5" customWidth="1"/>
    <col min="21" max="21" width="9.140625" style="2" customWidth="1"/>
    <col min="22" max="16384" width="10.7109375" style="2" customWidth="1"/>
  </cols>
  <sheetData>
    <row r="1" spans="1:20" ht="12.75">
      <c r="A1" s="6" t="s">
        <v>40</v>
      </c>
      <c r="O1" s="3"/>
      <c r="P1" s="3"/>
      <c r="Q1" s="3"/>
      <c r="R1" s="3"/>
      <c r="S1" s="3"/>
      <c r="T1" s="3"/>
    </row>
    <row r="2" spans="1:20" ht="12.75">
      <c r="A2" s="7"/>
      <c r="N2" s="1"/>
      <c r="O2" s="3"/>
      <c r="P2" s="3"/>
      <c r="Q2" s="3"/>
      <c r="R2" s="3"/>
      <c r="S2" s="3"/>
      <c r="T2" s="3"/>
    </row>
    <row r="3" spans="1:20" s="8" customFormat="1" ht="12.75">
      <c r="A3" s="1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1"/>
      <c r="P3" s="11"/>
      <c r="Q3" s="11"/>
      <c r="R3" s="11"/>
      <c r="S3" s="11"/>
      <c r="T3" s="11"/>
    </row>
    <row r="4" spans="1:20" s="8" customFormat="1" ht="12.75">
      <c r="A4" s="6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1"/>
      <c r="P4" s="11"/>
      <c r="Q4" s="11"/>
      <c r="R4" s="11"/>
      <c r="S4" s="11"/>
      <c r="T4" s="11"/>
    </row>
    <row r="5" spans="1:19" s="8" customFormat="1" ht="51">
      <c r="A5" s="14" t="s">
        <v>1</v>
      </c>
      <c r="B5" s="4" t="s">
        <v>44</v>
      </c>
      <c r="C5" s="4" t="s">
        <v>45</v>
      </c>
      <c r="D5" s="4" t="s">
        <v>46</v>
      </c>
      <c r="E5" s="4" t="s">
        <v>47</v>
      </c>
      <c r="F5" s="4" t="s">
        <v>51</v>
      </c>
      <c r="G5" s="26" t="s">
        <v>52</v>
      </c>
      <c r="H5" s="4" t="s">
        <v>53</v>
      </c>
      <c r="I5" s="4" t="s">
        <v>54</v>
      </c>
      <c r="J5" s="4" t="s">
        <v>2</v>
      </c>
      <c r="K5" s="4" t="s">
        <v>41</v>
      </c>
      <c r="L5" s="22" t="s">
        <v>50</v>
      </c>
      <c r="M5" s="4" t="s">
        <v>39</v>
      </c>
      <c r="N5" s="13"/>
      <c r="O5" s="4" t="s">
        <v>4</v>
      </c>
      <c r="P5" s="4" t="s">
        <v>5</v>
      </c>
      <c r="Q5" s="4" t="s">
        <v>3</v>
      </c>
      <c r="R5" s="4" t="s">
        <v>6</v>
      </c>
      <c r="S5" s="4" t="s">
        <v>7</v>
      </c>
    </row>
    <row r="6" spans="1:22" s="8" customFormat="1" ht="12.75" customHeight="1">
      <c r="A6" s="16" t="s">
        <v>8</v>
      </c>
      <c r="B6" s="5">
        <v>538374</v>
      </c>
      <c r="C6" s="5">
        <v>665586</v>
      </c>
      <c r="D6" s="5">
        <v>241448</v>
      </c>
      <c r="E6" s="5">
        <v>33825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5" t="s">
        <v>9</v>
      </c>
      <c r="L6" s="5">
        <v>43088</v>
      </c>
      <c r="M6" s="5">
        <f aca="true" t="shared" si="0" ref="M6:M32">SUM(B6:L6)</f>
        <v>1522321</v>
      </c>
      <c r="N6" s="1"/>
      <c r="O6" s="5">
        <v>1900711</v>
      </c>
      <c r="P6" s="5">
        <v>1634593</v>
      </c>
      <c r="Q6" s="5">
        <f aca="true" t="shared" si="1" ref="Q6:Q33">M6</f>
        <v>1522321</v>
      </c>
      <c r="R6" s="5">
        <f aca="true" t="shared" si="2" ref="R6:R33">P6-Q6</f>
        <v>112272</v>
      </c>
      <c r="S6" s="5">
        <v>42063</v>
      </c>
      <c r="V6" s="24"/>
    </row>
    <row r="7" spans="1:22" s="8" customFormat="1" ht="12.75">
      <c r="A7" s="16" t="s">
        <v>10</v>
      </c>
      <c r="B7" s="5">
        <v>528801</v>
      </c>
      <c r="C7" s="5">
        <v>525318</v>
      </c>
      <c r="D7" s="5">
        <v>347012</v>
      </c>
      <c r="E7" s="5" t="s">
        <v>9</v>
      </c>
      <c r="F7" s="5" t="s">
        <v>9</v>
      </c>
      <c r="G7" s="5" t="s">
        <v>9</v>
      </c>
      <c r="H7" s="5" t="s">
        <v>9</v>
      </c>
      <c r="I7" s="5">
        <v>9157</v>
      </c>
      <c r="J7" s="5">
        <v>9343</v>
      </c>
      <c r="K7" s="5" t="s">
        <v>9</v>
      </c>
      <c r="L7" s="5">
        <v>8663</v>
      </c>
      <c r="M7" s="5">
        <f t="shared" si="0"/>
        <v>1428294</v>
      </c>
      <c r="N7" s="1"/>
      <c r="O7" s="5">
        <v>1784727</v>
      </c>
      <c r="P7" s="5">
        <v>1542945</v>
      </c>
      <c r="Q7" s="5">
        <f t="shared" si="1"/>
        <v>1428294</v>
      </c>
      <c r="R7" s="5">
        <f t="shared" si="2"/>
        <v>114651</v>
      </c>
      <c r="S7" s="5">
        <v>51770</v>
      </c>
      <c r="V7" s="24"/>
    </row>
    <row r="8" spans="1:22" s="8" customFormat="1" ht="12.75">
      <c r="A8" s="16" t="s">
        <v>11</v>
      </c>
      <c r="B8" s="5">
        <v>1116580</v>
      </c>
      <c r="C8" s="5">
        <v>1035257</v>
      </c>
      <c r="D8" s="5">
        <v>489511</v>
      </c>
      <c r="E8" s="5" t="s">
        <v>9</v>
      </c>
      <c r="F8" s="5">
        <v>9055</v>
      </c>
      <c r="G8" s="5" t="s">
        <v>9</v>
      </c>
      <c r="H8" s="5" t="s">
        <v>9</v>
      </c>
      <c r="I8" s="5" t="s">
        <v>9</v>
      </c>
      <c r="J8" s="5" t="s">
        <v>9</v>
      </c>
      <c r="K8" s="5" t="s">
        <v>9</v>
      </c>
      <c r="L8" s="5">
        <v>14224</v>
      </c>
      <c r="M8" s="5">
        <f t="shared" si="0"/>
        <v>2664627</v>
      </c>
      <c r="N8" s="1"/>
      <c r="O8" s="5">
        <v>3159867</v>
      </c>
      <c r="P8" s="5">
        <v>2801887</v>
      </c>
      <c r="Q8" s="5">
        <f t="shared" si="1"/>
        <v>2664627</v>
      </c>
      <c r="R8" s="5">
        <f t="shared" si="2"/>
        <v>137260</v>
      </c>
      <c r="S8" s="5">
        <v>56835</v>
      </c>
      <c r="V8" s="24"/>
    </row>
    <row r="9" spans="1:22" s="8" customFormat="1" ht="12.75">
      <c r="A9" s="15" t="s">
        <v>42</v>
      </c>
      <c r="B9" s="5">
        <v>853325</v>
      </c>
      <c r="C9" s="5">
        <v>841529</v>
      </c>
      <c r="D9" s="5">
        <v>1008987</v>
      </c>
      <c r="E9" s="5" t="s">
        <v>9</v>
      </c>
      <c r="F9" s="5">
        <v>10432</v>
      </c>
      <c r="G9" s="5" t="s">
        <v>9</v>
      </c>
      <c r="H9" s="5" t="s">
        <v>9</v>
      </c>
      <c r="I9" s="5" t="s">
        <v>9</v>
      </c>
      <c r="J9" s="5" t="s">
        <v>9</v>
      </c>
      <c r="K9" s="5" t="s">
        <v>9</v>
      </c>
      <c r="L9" s="5" t="s">
        <v>9</v>
      </c>
      <c r="M9" s="5">
        <f t="shared" si="0"/>
        <v>2714273</v>
      </c>
      <c r="N9" s="1"/>
      <c r="O9" s="5">
        <v>3190263</v>
      </c>
      <c r="P9" s="5">
        <v>2861314</v>
      </c>
      <c r="Q9" s="5">
        <f t="shared" si="1"/>
        <v>2714273</v>
      </c>
      <c r="R9" s="5">
        <f t="shared" si="2"/>
        <v>147041</v>
      </c>
      <c r="S9" s="5">
        <v>69737</v>
      </c>
      <c r="V9" s="24"/>
    </row>
    <row r="10" spans="1:22" s="8" customFormat="1" ht="12.75">
      <c r="A10" s="15" t="s">
        <v>13</v>
      </c>
      <c r="B10" s="5">
        <v>362486</v>
      </c>
      <c r="C10" s="5">
        <v>400511</v>
      </c>
      <c r="D10" s="5">
        <v>234424</v>
      </c>
      <c r="E10" s="5" t="s">
        <v>9</v>
      </c>
      <c r="F10" s="5" t="s">
        <v>9</v>
      </c>
      <c r="G10" s="5" t="s">
        <v>9</v>
      </c>
      <c r="H10" s="5" t="s">
        <v>9</v>
      </c>
      <c r="I10" s="5" t="s">
        <v>9</v>
      </c>
      <c r="J10" s="5" t="s">
        <v>9</v>
      </c>
      <c r="K10" s="5" t="s">
        <v>9</v>
      </c>
      <c r="L10" s="5" t="s">
        <v>9</v>
      </c>
      <c r="M10" s="5">
        <f t="shared" si="0"/>
        <v>997421</v>
      </c>
      <c r="N10" s="24"/>
      <c r="O10" s="5">
        <v>1185119</v>
      </c>
      <c r="P10" s="5">
        <v>1068796</v>
      </c>
      <c r="Q10" s="5">
        <f t="shared" si="1"/>
        <v>997421</v>
      </c>
      <c r="R10" s="5">
        <f t="shared" si="2"/>
        <v>71375</v>
      </c>
      <c r="S10" s="5">
        <v>38852</v>
      </c>
      <c r="V10" s="24"/>
    </row>
    <row r="11" spans="1:22" s="8" customFormat="1" ht="13.5" customHeight="1">
      <c r="A11" s="16" t="s">
        <v>14</v>
      </c>
      <c r="B11" s="5">
        <v>148179</v>
      </c>
      <c r="C11" s="5">
        <v>170023</v>
      </c>
      <c r="D11" s="5">
        <v>57770</v>
      </c>
      <c r="E11" s="5" t="s">
        <v>9</v>
      </c>
      <c r="F11" s="5" t="s">
        <v>9</v>
      </c>
      <c r="G11" s="5">
        <v>156708</v>
      </c>
      <c r="H11" s="5" t="s">
        <v>9</v>
      </c>
      <c r="I11" s="5" t="s">
        <v>9</v>
      </c>
      <c r="J11" s="5" t="s">
        <v>9</v>
      </c>
      <c r="K11" s="5" t="s">
        <v>9</v>
      </c>
      <c r="L11" s="5">
        <v>75567</v>
      </c>
      <c r="M11" s="5">
        <f t="shared" si="0"/>
        <v>608247</v>
      </c>
      <c r="N11" s="24"/>
      <c r="O11" s="5">
        <v>756092</v>
      </c>
      <c r="P11" s="5">
        <v>659628</v>
      </c>
      <c r="Q11" s="5">
        <f t="shared" si="1"/>
        <v>608247</v>
      </c>
      <c r="R11" s="5">
        <f t="shared" si="2"/>
        <v>51381</v>
      </c>
      <c r="S11" s="5">
        <v>26629</v>
      </c>
      <c r="V11" s="24"/>
    </row>
    <row r="12" spans="1:20" s="8" customFormat="1" ht="13.5" customHeight="1">
      <c r="A12" s="6" t="s">
        <v>15</v>
      </c>
      <c r="B12" s="5">
        <v>624081</v>
      </c>
      <c r="C12" s="5">
        <v>594804</v>
      </c>
      <c r="D12" s="5">
        <v>598736</v>
      </c>
      <c r="E12" s="5">
        <v>30061</v>
      </c>
      <c r="F12" s="5">
        <v>4459</v>
      </c>
      <c r="G12" s="5" t="s">
        <v>9</v>
      </c>
      <c r="H12" s="5" t="s">
        <v>9</v>
      </c>
      <c r="I12" s="5">
        <v>2030</v>
      </c>
      <c r="J12" s="5">
        <v>11605</v>
      </c>
      <c r="K12" s="5" t="s">
        <v>9</v>
      </c>
      <c r="L12" s="5">
        <v>16336</v>
      </c>
      <c r="M12" s="5">
        <f t="shared" si="0"/>
        <v>1882112</v>
      </c>
      <c r="N12" s="24"/>
      <c r="O12" s="5">
        <v>2226434</v>
      </c>
      <c r="P12" s="5">
        <v>1996649</v>
      </c>
      <c r="Q12" s="5">
        <f t="shared" si="1"/>
        <v>1882112</v>
      </c>
      <c r="R12" s="5">
        <f t="shared" si="2"/>
        <v>114537</v>
      </c>
      <c r="S12" s="5">
        <v>57935</v>
      </c>
      <c r="T12" s="2"/>
    </row>
    <row r="13" spans="1:20" s="8" customFormat="1" ht="13.5" customHeight="1">
      <c r="A13" s="6" t="s">
        <v>16</v>
      </c>
      <c r="B13" s="5">
        <v>389586</v>
      </c>
      <c r="C13" s="5">
        <v>402730</v>
      </c>
      <c r="D13" s="5">
        <v>432487</v>
      </c>
      <c r="E13" s="5">
        <v>34266</v>
      </c>
      <c r="F13" s="5" t="s">
        <v>9</v>
      </c>
      <c r="G13" s="5" t="s">
        <v>9</v>
      </c>
      <c r="H13" s="5" t="s">
        <v>9</v>
      </c>
      <c r="I13" s="5" t="s">
        <v>9</v>
      </c>
      <c r="J13" s="5" t="s">
        <v>9</v>
      </c>
      <c r="K13" s="5" t="s">
        <v>9</v>
      </c>
      <c r="L13" s="5" t="s">
        <v>9</v>
      </c>
      <c r="M13" s="5">
        <f t="shared" si="0"/>
        <v>1259069</v>
      </c>
      <c r="N13" s="24"/>
      <c r="O13" s="5">
        <v>1561792</v>
      </c>
      <c r="P13" s="5">
        <v>1339396</v>
      </c>
      <c r="Q13" s="5">
        <f t="shared" si="1"/>
        <v>1259069</v>
      </c>
      <c r="R13" s="5">
        <f t="shared" si="2"/>
        <v>80327</v>
      </c>
      <c r="S13" s="5">
        <v>34708</v>
      </c>
      <c r="T13" s="2"/>
    </row>
    <row r="14" spans="1:19" s="8" customFormat="1" ht="13.5" customHeight="1">
      <c r="A14" s="16" t="s">
        <v>17</v>
      </c>
      <c r="B14" s="5">
        <v>313430</v>
      </c>
      <c r="C14" s="5">
        <v>270227</v>
      </c>
      <c r="D14" s="5">
        <v>205790</v>
      </c>
      <c r="E14" s="5">
        <v>18690</v>
      </c>
      <c r="F14" s="5">
        <v>11729</v>
      </c>
      <c r="G14" s="5" t="s">
        <v>9</v>
      </c>
      <c r="H14" s="5" t="s">
        <v>9</v>
      </c>
      <c r="I14" s="5">
        <v>6582</v>
      </c>
      <c r="J14" s="5">
        <v>3462</v>
      </c>
      <c r="K14" s="5" t="s">
        <v>9</v>
      </c>
      <c r="L14" s="5">
        <v>9479</v>
      </c>
      <c r="M14" s="5">
        <f t="shared" si="0"/>
        <v>839389</v>
      </c>
      <c r="N14" s="24"/>
      <c r="O14" s="5">
        <v>1082618</v>
      </c>
      <c r="P14" s="5">
        <v>930867</v>
      </c>
      <c r="Q14" s="5">
        <f t="shared" si="1"/>
        <v>839389</v>
      </c>
      <c r="R14" s="5">
        <f t="shared" si="2"/>
        <v>91478</v>
      </c>
      <c r="S14" s="5">
        <v>21586</v>
      </c>
    </row>
    <row r="15" spans="1:20" ht="13.5" customHeight="1">
      <c r="A15" s="6" t="s">
        <v>18</v>
      </c>
      <c r="B15" s="5">
        <v>439476</v>
      </c>
      <c r="C15" s="5">
        <v>534227</v>
      </c>
      <c r="D15" s="5">
        <v>136863</v>
      </c>
      <c r="E15" s="5">
        <v>41074</v>
      </c>
      <c r="F15" s="5" t="s">
        <v>9</v>
      </c>
      <c r="G15" s="5" t="s">
        <v>9</v>
      </c>
      <c r="H15" s="5" t="s">
        <v>9</v>
      </c>
      <c r="I15" s="5" t="s">
        <v>9</v>
      </c>
      <c r="J15" s="5" t="s">
        <v>9</v>
      </c>
      <c r="K15" s="5" t="s">
        <v>9</v>
      </c>
      <c r="L15" s="5">
        <f>999</f>
        <v>999</v>
      </c>
      <c r="M15" s="5">
        <f t="shared" si="0"/>
        <v>1152639</v>
      </c>
      <c r="N15" s="24"/>
      <c r="O15" s="5">
        <v>1471089</v>
      </c>
      <c r="P15" s="5">
        <v>1236201</v>
      </c>
      <c r="Q15" s="5">
        <f t="shared" si="1"/>
        <v>1152639</v>
      </c>
      <c r="R15" s="5">
        <f t="shared" si="2"/>
        <v>83562</v>
      </c>
      <c r="S15" s="5">
        <v>35885</v>
      </c>
      <c r="T15" s="2"/>
    </row>
    <row r="16" spans="1:20" ht="13.5" customHeight="1">
      <c r="A16" s="6" t="s">
        <v>19</v>
      </c>
      <c r="B16" s="5">
        <v>984783</v>
      </c>
      <c r="C16" s="5">
        <v>1591875</v>
      </c>
      <c r="D16" s="5">
        <v>199176</v>
      </c>
      <c r="E16" s="5">
        <v>149383</v>
      </c>
      <c r="F16" s="5">
        <v>6698</v>
      </c>
      <c r="G16" s="5" t="s">
        <v>9</v>
      </c>
      <c r="H16" s="5" t="s">
        <v>9</v>
      </c>
      <c r="I16" s="5" t="s">
        <v>9</v>
      </c>
      <c r="J16" s="5" t="s">
        <v>9</v>
      </c>
      <c r="K16" s="5" t="s">
        <v>9</v>
      </c>
      <c r="L16" s="5">
        <v>5333</v>
      </c>
      <c r="M16" s="5">
        <f t="shared" si="0"/>
        <v>2937248</v>
      </c>
      <c r="N16" s="24"/>
      <c r="O16" s="5">
        <v>3419993</v>
      </c>
      <c r="P16" s="5">
        <v>3121756</v>
      </c>
      <c r="Q16" s="5">
        <f t="shared" si="1"/>
        <v>2937248</v>
      </c>
      <c r="R16" s="5">
        <f t="shared" si="2"/>
        <v>184508</v>
      </c>
      <c r="S16" s="5">
        <v>100452</v>
      </c>
      <c r="T16" s="2"/>
    </row>
    <row r="17" spans="1:20" s="8" customFormat="1" ht="13.5" customHeight="1">
      <c r="A17" s="6" t="s">
        <v>20</v>
      </c>
      <c r="B17" s="5">
        <v>904707</v>
      </c>
      <c r="C17" s="5">
        <v>1293710</v>
      </c>
      <c r="D17" s="5">
        <v>55371</v>
      </c>
      <c r="E17" s="5">
        <v>199837</v>
      </c>
      <c r="F17" s="5">
        <v>20537</v>
      </c>
      <c r="G17" s="5" t="s">
        <v>9</v>
      </c>
      <c r="H17" s="5" t="s">
        <v>9</v>
      </c>
      <c r="I17" s="5" t="s">
        <v>9</v>
      </c>
      <c r="J17" s="5">
        <v>8138</v>
      </c>
      <c r="K17" s="5" t="s">
        <v>9</v>
      </c>
      <c r="L17" s="5">
        <f>5762</f>
        <v>5762</v>
      </c>
      <c r="M17" s="5">
        <f t="shared" si="0"/>
        <v>2488062</v>
      </c>
      <c r="N17" s="24"/>
      <c r="O17" s="5">
        <v>3035195</v>
      </c>
      <c r="P17" s="5">
        <v>2685357</v>
      </c>
      <c r="Q17" s="5">
        <f t="shared" si="1"/>
        <v>2488062</v>
      </c>
      <c r="R17" s="5">
        <f t="shared" si="2"/>
        <v>197295</v>
      </c>
      <c r="S17" s="5">
        <v>104129</v>
      </c>
      <c r="T17" s="2"/>
    </row>
    <row r="18" spans="1:20" ht="13.5" customHeight="1">
      <c r="A18" s="6" t="s">
        <v>21</v>
      </c>
      <c r="B18" s="5">
        <v>236234</v>
      </c>
      <c r="C18" s="5">
        <v>286358</v>
      </c>
      <c r="D18" s="5">
        <v>8950</v>
      </c>
      <c r="E18" s="5">
        <v>41286</v>
      </c>
      <c r="F18" s="5" t="s">
        <v>9</v>
      </c>
      <c r="G18" s="5" t="s">
        <v>9</v>
      </c>
      <c r="H18" s="5" t="s">
        <v>9</v>
      </c>
      <c r="I18" s="5" t="s">
        <v>9</v>
      </c>
      <c r="J18" s="5" t="s">
        <v>9</v>
      </c>
      <c r="K18" s="5" t="s">
        <v>9</v>
      </c>
      <c r="L18" s="5" t="s">
        <v>9</v>
      </c>
      <c r="M18" s="5">
        <f t="shared" si="0"/>
        <v>572828</v>
      </c>
      <c r="N18" s="24"/>
      <c r="O18" s="5">
        <v>708642</v>
      </c>
      <c r="P18" s="5">
        <v>622960</v>
      </c>
      <c r="Q18" s="5">
        <f t="shared" si="1"/>
        <v>572828</v>
      </c>
      <c r="R18" s="5">
        <f t="shared" si="2"/>
        <v>50132</v>
      </c>
      <c r="S18" s="5">
        <v>24121</v>
      </c>
      <c r="T18" s="2"/>
    </row>
    <row r="19" spans="1:20" ht="13.5" customHeight="1">
      <c r="A19" s="6" t="s">
        <v>22</v>
      </c>
      <c r="B19" s="5">
        <v>399835</v>
      </c>
      <c r="C19" s="5">
        <v>407441</v>
      </c>
      <c r="D19" s="5">
        <v>15491</v>
      </c>
      <c r="E19" s="5">
        <v>121848</v>
      </c>
      <c r="F19" s="5">
        <v>26140</v>
      </c>
      <c r="G19" s="5" t="s">
        <v>9</v>
      </c>
      <c r="H19" s="5" t="s">
        <v>9</v>
      </c>
      <c r="I19" s="5">
        <v>1842</v>
      </c>
      <c r="J19" s="5" t="s">
        <v>9</v>
      </c>
      <c r="K19" s="5" t="s">
        <v>9</v>
      </c>
      <c r="L19" s="5">
        <f>4317</f>
        <v>4317</v>
      </c>
      <c r="M19" s="5">
        <f t="shared" si="0"/>
        <v>976914</v>
      </c>
      <c r="O19" s="5">
        <v>1246758</v>
      </c>
      <c r="P19" s="5">
        <v>1070914</v>
      </c>
      <c r="Q19" s="5">
        <f t="shared" si="1"/>
        <v>976914</v>
      </c>
      <c r="R19" s="5">
        <f t="shared" si="2"/>
        <v>94000</v>
      </c>
      <c r="S19" s="5">
        <v>53829</v>
      </c>
      <c r="T19" s="2"/>
    </row>
    <row r="20" spans="1:20" ht="13.5" customHeight="1">
      <c r="A20" s="6" t="s">
        <v>23</v>
      </c>
      <c r="B20" s="5">
        <v>1243244</v>
      </c>
      <c r="C20" s="5">
        <v>1202426</v>
      </c>
      <c r="D20" s="5" t="s">
        <v>9</v>
      </c>
      <c r="E20" s="5">
        <v>73012</v>
      </c>
      <c r="F20" s="5">
        <v>86051</v>
      </c>
      <c r="G20" s="5" t="s">
        <v>9</v>
      </c>
      <c r="H20" s="5" t="s">
        <v>9</v>
      </c>
      <c r="I20" s="5" t="s">
        <v>9</v>
      </c>
      <c r="J20" s="5" t="s">
        <v>9</v>
      </c>
      <c r="K20" s="5" t="s">
        <v>9</v>
      </c>
      <c r="L20" s="5">
        <v>8143</v>
      </c>
      <c r="M20" s="5">
        <f t="shared" si="0"/>
        <v>2612876</v>
      </c>
      <c r="O20" s="5">
        <v>3211592</v>
      </c>
      <c r="P20" s="5">
        <v>2781722</v>
      </c>
      <c r="Q20" s="5">
        <f t="shared" si="1"/>
        <v>2612876</v>
      </c>
      <c r="R20" s="5">
        <f t="shared" si="2"/>
        <v>168846</v>
      </c>
      <c r="S20" s="5">
        <v>62501</v>
      </c>
      <c r="T20" s="2"/>
    </row>
    <row r="21" spans="1:20" ht="13.5" customHeight="1">
      <c r="A21" s="6" t="s">
        <v>24</v>
      </c>
      <c r="B21" s="5">
        <v>453770</v>
      </c>
      <c r="C21" s="5">
        <v>420319</v>
      </c>
      <c r="D21" s="5" t="s">
        <v>9</v>
      </c>
      <c r="E21" s="5" t="s">
        <v>9</v>
      </c>
      <c r="F21" s="5">
        <v>61188</v>
      </c>
      <c r="G21" s="5" t="s">
        <v>9</v>
      </c>
      <c r="H21" s="5" t="s">
        <v>9</v>
      </c>
      <c r="I21" s="5" t="s">
        <v>9</v>
      </c>
      <c r="J21" s="5" t="s">
        <v>9</v>
      </c>
      <c r="K21" s="5" t="s">
        <v>9</v>
      </c>
      <c r="L21" s="5" t="s">
        <v>9</v>
      </c>
      <c r="M21" s="5">
        <f t="shared" si="0"/>
        <v>935277</v>
      </c>
      <c r="O21" s="5">
        <v>1221571</v>
      </c>
      <c r="P21" s="5">
        <v>1021459</v>
      </c>
      <c r="Q21" s="5">
        <f t="shared" si="1"/>
        <v>935277</v>
      </c>
      <c r="R21" s="5">
        <f t="shared" si="2"/>
        <v>86182</v>
      </c>
      <c r="S21" s="5">
        <v>40404</v>
      </c>
      <c r="T21" s="2"/>
    </row>
    <row r="22" spans="1:20" ht="13.5" customHeight="1">
      <c r="A22" s="6" t="s">
        <v>25</v>
      </c>
      <c r="B22" s="5">
        <v>362952</v>
      </c>
      <c r="C22" s="5">
        <v>358356</v>
      </c>
      <c r="D22" s="5" t="s">
        <v>9</v>
      </c>
      <c r="E22" s="5">
        <v>26034</v>
      </c>
      <c r="F22" s="5">
        <v>44676</v>
      </c>
      <c r="G22" s="5" t="s">
        <v>9</v>
      </c>
      <c r="H22" s="5" t="s">
        <v>9</v>
      </c>
      <c r="I22" s="5">
        <v>21559</v>
      </c>
      <c r="J22" s="5" t="s">
        <v>9</v>
      </c>
      <c r="K22" s="5" t="s">
        <v>9</v>
      </c>
      <c r="L22" s="5" t="s">
        <v>9</v>
      </c>
      <c r="M22" s="5">
        <f t="shared" si="0"/>
        <v>813577</v>
      </c>
      <c r="O22" s="5">
        <v>1162550</v>
      </c>
      <c r="P22" s="5">
        <v>895271</v>
      </c>
      <c r="Q22" s="5">
        <f t="shared" si="1"/>
        <v>813577</v>
      </c>
      <c r="R22" s="5">
        <f t="shared" si="2"/>
        <v>81694</v>
      </c>
      <c r="S22" s="5">
        <v>39545</v>
      </c>
      <c r="T22" s="2"/>
    </row>
    <row r="23" spans="1:20" ht="13.5" customHeight="1">
      <c r="A23" s="6" t="s">
        <v>26</v>
      </c>
      <c r="B23" s="5">
        <v>83615</v>
      </c>
      <c r="C23" s="5">
        <v>64864</v>
      </c>
      <c r="D23" s="5" t="s">
        <v>9</v>
      </c>
      <c r="E23" s="5" t="s">
        <v>9</v>
      </c>
      <c r="F23" s="5">
        <v>13809</v>
      </c>
      <c r="G23" s="5" t="s">
        <v>9</v>
      </c>
      <c r="H23" s="5" t="s">
        <v>9</v>
      </c>
      <c r="I23" s="5">
        <v>6794</v>
      </c>
      <c r="J23" s="5" t="s">
        <v>9</v>
      </c>
      <c r="K23" s="5" t="s">
        <v>9</v>
      </c>
      <c r="L23" s="5">
        <v>5089</v>
      </c>
      <c r="M23" s="5">
        <f t="shared" si="0"/>
        <v>174171</v>
      </c>
      <c r="N23" s="24"/>
      <c r="O23" s="5">
        <v>320056</v>
      </c>
      <c r="P23" s="5">
        <v>216881</v>
      </c>
      <c r="Q23" s="5">
        <f t="shared" si="1"/>
        <v>174171</v>
      </c>
      <c r="R23" s="5">
        <f t="shared" si="2"/>
        <v>42710</v>
      </c>
      <c r="S23" s="5">
        <v>23989</v>
      </c>
      <c r="T23" s="2"/>
    </row>
    <row r="24" spans="1:20" ht="13.5" customHeight="1">
      <c r="A24" s="6" t="s">
        <v>27</v>
      </c>
      <c r="B24" s="5">
        <v>743410</v>
      </c>
      <c r="C24" s="5">
        <v>803076</v>
      </c>
      <c r="D24" s="5" t="s">
        <v>9</v>
      </c>
      <c r="E24" s="5">
        <v>60001</v>
      </c>
      <c r="F24" s="5">
        <v>54747</v>
      </c>
      <c r="G24" s="5" t="s">
        <v>9</v>
      </c>
      <c r="H24" s="5" t="s">
        <v>9</v>
      </c>
      <c r="I24" s="5" t="s">
        <v>9</v>
      </c>
      <c r="J24" s="5" t="s">
        <v>9</v>
      </c>
      <c r="K24" s="5" t="s">
        <v>9</v>
      </c>
      <c r="L24" s="5">
        <v>22289</v>
      </c>
      <c r="M24" s="5">
        <f t="shared" si="0"/>
        <v>1683523</v>
      </c>
      <c r="N24" s="24"/>
      <c r="O24" s="5">
        <v>2422158</v>
      </c>
      <c r="P24" s="5">
        <v>1830198</v>
      </c>
      <c r="Q24" s="5">
        <f t="shared" si="1"/>
        <v>1683523</v>
      </c>
      <c r="R24" s="5">
        <f t="shared" si="2"/>
        <v>146675</v>
      </c>
      <c r="S24" s="5">
        <v>60689</v>
      </c>
      <c r="T24" s="2"/>
    </row>
    <row r="25" spans="1:20" ht="13.5" customHeight="1">
      <c r="A25" s="6" t="s">
        <v>28</v>
      </c>
      <c r="B25" s="5">
        <v>708670</v>
      </c>
      <c r="C25" s="5">
        <v>631943</v>
      </c>
      <c r="D25" s="5" t="s">
        <v>9</v>
      </c>
      <c r="E25" s="5">
        <f>42776+12403</f>
        <v>55179</v>
      </c>
      <c r="F25" s="5">
        <v>71629</v>
      </c>
      <c r="G25" s="5" t="s">
        <v>9</v>
      </c>
      <c r="H25" s="5" t="s">
        <v>9</v>
      </c>
      <c r="I25" s="5" t="s">
        <v>9</v>
      </c>
      <c r="J25" s="5" t="s">
        <v>9</v>
      </c>
      <c r="K25" s="5" t="s">
        <v>9</v>
      </c>
      <c r="L25" s="5">
        <f>23266+24074+18836+675</f>
        <v>66851</v>
      </c>
      <c r="M25" s="5">
        <f t="shared" si="0"/>
        <v>1534272</v>
      </c>
      <c r="N25" s="24"/>
      <c r="O25" s="5">
        <v>2234330</v>
      </c>
      <c r="P25" s="5">
        <v>1711160</v>
      </c>
      <c r="Q25" s="5">
        <f t="shared" si="1"/>
        <v>1534272</v>
      </c>
      <c r="R25" s="5">
        <f t="shared" si="2"/>
        <v>176888</v>
      </c>
      <c r="S25" s="5">
        <v>91195</v>
      </c>
      <c r="T25" s="2"/>
    </row>
    <row r="26" spans="1:20" ht="13.5" customHeight="1">
      <c r="A26" s="6" t="s">
        <v>29</v>
      </c>
      <c r="B26" s="5">
        <v>1076561</v>
      </c>
      <c r="C26" s="5">
        <v>1088971</v>
      </c>
      <c r="D26" s="5" t="s">
        <v>9</v>
      </c>
      <c r="E26" s="5" t="s">
        <v>9</v>
      </c>
      <c r="F26" s="5">
        <v>53307</v>
      </c>
      <c r="G26" s="5" t="s">
        <v>9</v>
      </c>
      <c r="H26" s="5">
        <v>82373</v>
      </c>
      <c r="I26" s="5">
        <v>7940</v>
      </c>
      <c r="J26" s="5">
        <v>31995</v>
      </c>
      <c r="K26" s="5" t="s">
        <v>9</v>
      </c>
      <c r="L26" s="5">
        <v>23414</v>
      </c>
      <c r="M26" s="5">
        <f t="shared" si="0"/>
        <v>2364561</v>
      </c>
      <c r="N26" s="24"/>
      <c r="O26" s="5">
        <v>3359517</v>
      </c>
      <c r="P26" s="5">
        <v>2603240</v>
      </c>
      <c r="Q26" s="5">
        <f t="shared" si="1"/>
        <v>2364561</v>
      </c>
      <c r="R26" s="5">
        <f t="shared" si="2"/>
        <v>238679</v>
      </c>
      <c r="S26" s="5">
        <v>108061</v>
      </c>
      <c r="T26" s="2"/>
    </row>
    <row r="27" spans="1:20" ht="13.5" customHeight="1">
      <c r="A27" s="6" t="s">
        <v>30</v>
      </c>
      <c r="B27" s="5">
        <v>141317</v>
      </c>
      <c r="C27" s="5">
        <v>145301</v>
      </c>
      <c r="D27" s="5" t="s">
        <v>9</v>
      </c>
      <c r="E27" s="5">
        <v>29018</v>
      </c>
      <c r="F27" s="5">
        <v>13404</v>
      </c>
      <c r="G27" s="5" t="s">
        <v>9</v>
      </c>
      <c r="H27" s="5" t="s">
        <v>9</v>
      </c>
      <c r="I27" s="5">
        <v>3361</v>
      </c>
      <c r="J27" s="5">
        <v>3900</v>
      </c>
      <c r="K27" s="5" t="s">
        <v>9</v>
      </c>
      <c r="L27" s="5" t="s">
        <v>9</v>
      </c>
      <c r="M27" s="5">
        <f t="shared" si="0"/>
        <v>336301</v>
      </c>
      <c r="N27" s="24"/>
      <c r="O27" s="5">
        <v>524317</v>
      </c>
      <c r="P27" s="5">
        <v>393975</v>
      </c>
      <c r="Q27" s="5">
        <f t="shared" si="1"/>
        <v>336301</v>
      </c>
      <c r="R27" s="5">
        <f t="shared" si="2"/>
        <v>57674</v>
      </c>
      <c r="S27" s="5">
        <v>24755</v>
      </c>
      <c r="T27" s="2"/>
    </row>
    <row r="28" spans="1:20" ht="13.5" customHeight="1">
      <c r="A28" s="6" t="s">
        <v>31</v>
      </c>
      <c r="B28" s="5">
        <v>480748</v>
      </c>
      <c r="C28" s="5">
        <v>477488</v>
      </c>
      <c r="D28" s="5" t="s">
        <v>9</v>
      </c>
      <c r="E28" s="5">
        <v>24156</v>
      </c>
      <c r="F28" s="5">
        <v>46946</v>
      </c>
      <c r="G28" s="5" t="s">
        <v>9</v>
      </c>
      <c r="H28" s="5" t="s">
        <v>9</v>
      </c>
      <c r="I28" s="5" t="s">
        <v>9</v>
      </c>
      <c r="J28" s="5" t="s">
        <v>9</v>
      </c>
      <c r="K28" s="5" t="s">
        <v>9</v>
      </c>
      <c r="L28" s="5">
        <v>15158</v>
      </c>
      <c r="M28" s="5">
        <f t="shared" si="0"/>
        <v>1044496</v>
      </c>
      <c r="N28" s="23"/>
      <c r="O28" s="5">
        <v>1782686</v>
      </c>
      <c r="P28" s="5">
        <v>1203400</v>
      </c>
      <c r="Q28" s="5">
        <f t="shared" si="1"/>
        <v>1044496</v>
      </c>
      <c r="R28" s="5">
        <f t="shared" si="2"/>
        <v>158904</v>
      </c>
      <c r="S28" s="5">
        <v>70727</v>
      </c>
      <c r="T28" s="2"/>
    </row>
    <row r="29" spans="1:20" ht="13.5" customHeight="1">
      <c r="A29" s="6" t="s">
        <v>32</v>
      </c>
      <c r="B29" s="5">
        <v>665793</v>
      </c>
      <c r="C29" s="5">
        <v>526657</v>
      </c>
      <c r="D29" s="5" t="s">
        <v>9</v>
      </c>
      <c r="E29" s="5" t="s">
        <v>9</v>
      </c>
      <c r="F29" s="5">
        <v>21576</v>
      </c>
      <c r="G29" s="5" t="s">
        <v>9</v>
      </c>
      <c r="H29" s="5" t="s">
        <v>9</v>
      </c>
      <c r="I29" s="5">
        <v>3041</v>
      </c>
      <c r="J29" s="5" t="s">
        <v>9</v>
      </c>
      <c r="K29" s="5" t="s">
        <v>9</v>
      </c>
      <c r="L29" s="5">
        <v>49283</v>
      </c>
      <c r="M29" s="5">
        <f t="shared" si="0"/>
        <v>1266350</v>
      </c>
      <c r="N29" s="1"/>
      <c r="O29" s="5">
        <v>2156939</v>
      </c>
      <c r="P29" s="5">
        <v>1472877</v>
      </c>
      <c r="Q29" s="5">
        <f t="shared" si="1"/>
        <v>1266350</v>
      </c>
      <c r="R29" s="5">
        <f t="shared" si="2"/>
        <v>206527</v>
      </c>
      <c r="S29" s="5">
        <v>74324</v>
      </c>
      <c r="T29" s="2"/>
    </row>
    <row r="30" spans="1:21" ht="13.5" customHeight="1">
      <c r="A30" s="6" t="s">
        <v>33</v>
      </c>
      <c r="B30" s="5">
        <v>755010</v>
      </c>
      <c r="C30" s="5">
        <v>583527</v>
      </c>
      <c r="D30" s="5" t="s">
        <v>9</v>
      </c>
      <c r="E30" s="5" t="s">
        <v>9</v>
      </c>
      <c r="F30" s="5">
        <v>62213</v>
      </c>
      <c r="G30" s="5" t="s">
        <v>9</v>
      </c>
      <c r="H30" s="5" t="s">
        <v>9</v>
      </c>
      <c r="I30" s="5">
        <v>4730</v>
      </c>
      <c r="J30" s="5" t="s">
        <v>9</v>
      </c>
      <c r="K30" s="5" t="s">
        <v>9</v>
      </c>
      <c r="L30" s="5">
        <v>14754</v>
      </c>
      <c r="M30" s="5">
        <f t="shared" si="0"/>
        <v>1420234</v>
      </c>
      <c r="N30" s="1"/>
      <c r="O30" s="5">
        <v>2227169</v>
      </c>
      <c r="P30" s="5">
        <v>1629214</v>
      </c>
      <c r="Q30" s="5">
        <f t="shared" si="1"/>
        <v>1420234</v>
      </c>
      <c r="R30" s="5">
        <f t="shared" si="2"/>
        <v>208980</v>
      </c>
      <c r="S30" s="5">
        <v>78488</v>
      </c>
      <c r="T30" s="8"/>
      <c r="U30" s="8"/>
    </row>
    <row r="31" spans="1:21" ht="13.5" customHeight="1">
      <c r="A31" s="6" t="s">
        <v>34</v>
      </c>
      <c r="B31" s="5">
        <v>456253</v>
      </c>
      <c r="C31" s="5">
        <v>424931</v>
      </c>
      <c r="D31" s="5" t="s">
        <v>9</v>
      </c>
      <c r="E31" s="5">
        <v>57238</v>
      </c>
      <c r="F31" s="5">
        <v>5962</v>
      </c>
      <c r="G31" s="5" t="s">
        <v>9</v>
      </c>
      <c r="H31" s="5" t="s">
        <v>9</v>
      </c>
      <c r="I31" s="5">
        <v>2370</v>
      </c>
      <c r="J31" s="5" t="s">
        <v>9</v>
      </c>
      <c r="K31" s="5" t="s">
        <v>9</v>
      </c>
      <c r="L31" s="5">
        <v>42246</v>
      </c>
      <c r="M31" s="5">
        <f t="shared" si="0"/>
        <v>989000</v>
      </c>
      <c r="N31" s="1"/>
      <c r="O31" s="5">
        <v>1392661</v>
      </c>
      <c r="P31" s="5">
        <v>1079322</v>
      </c>
      <c r="Q31" s="5">
        <f t="shared" si="1"/>
        <v>989000</v>
      </c>
      <c r="R31" s="5">
        <f t="shared" si="2"/>
        <v>90322</v>
      </c>
      <c r="S31" s="5">
        <v>36817</v>
      </c>
      <c r="T31" s="8"/>
      <c r="U31" s="8"/>
    </row>
    <row r="32" spans="1:21" ht="13.5" customHeight="1">
      <c r="A32" s="6" t="s">
        <v>35</v>
      </c>
      <c r="B32" s="5">
        <v>15810</v>
      </c>
      <c r="C32" s="5" t="s">
        <v>9</v>
      </c>
      <c r="D32" s="5">
        <v>6223</v>
      </c>
      <c r="E32" s="5">
        <f>11526+5593</f>
        <v>17119</v>
      </c>
      <c r="F32" s="5" t="s">
        <v>9</v>
      </c>
      <c r="G32" s="5" t="s">
        <v>9</v>
      </c>
      <c r="H32" s="5" t="s">
        <v>9</v>
      </c>
      <c r="I32" s="5" t="s">
        <v>9</v>
      </c>
      <c r="J32" s="5" t="s">
        <v>9</v>
      </c>
      <c r="K32" s="5">
        <v>37431</v>
      </c>
      <c r="L32" s="5">
        <v>444</v>
      </c>
      <c r="M32" s="5">
        <f t="shared" si="0"/>
        <v>77027</v>
      </c>
      <c r="N32" s="1"/>
      <c r="O32" s="5">
        <v>101392</v>
      </c>
      <c r="P32" s="5">
        <v>84456</v>
      </c>
      <c r="Q32" s="5">
        <f t="shared" si="1"/>
        <v>77027</v>
      </c>
      <c r="R32" s="5">
        <f t="shared" si="2"/>
        <v>7429</v>
      </c>
      <c r="S32" s="5">
        <v>2862</v>
      </c>
      <c r="T32" s="8"/>
      <c r="U32" s="8"/>
    </row>
    <row r="33" spans="1:21" ht="13.5" customHeight="1">
      <c r="A33" s="18" t="s">
        <v>36</v>
      </c>
      <c r="B33" s="17">
        <f aca="true" t="shared" si="3" ref="B33:M33">SUM(B6:B32)</f>
        <v>15027030</v>
      </c>
      <c r="C33" s="17">
        <f t="shared" si="3"/>
        <v>15747455</v>
      </c>
      <c r="D33" s="17">
        <f t="shared" si="3"/>
        <v>4038239</v>
      </c>
      <c r="E33" s="17">
        <f t="shared" si="3"/>
        <v>1012027</v>
      </c>
      <c r="F33" s="17">
        <f t="shared" si="3"/>
        <v>624558</v>
      </c>
      <c r="G33" s="17">
        <f t="shared" si="3"/>
        <v>156708</v>
      </c>
      <c r="H33" s="17">
        <f t="shared" si="3"/>
        <v>82373</v>
      </c>
      <c r="I33" s="17">
        <f t="shared" si="3"/>
        <v>69406</v>
      </c>
      <c r="J33" s="17">
        <f t="shared" si="3"/>
        <v>68443</v>
      </c>
      <c r="K33" s="17">
        <f t="shared" si="3"/>
        <v>37431</v>
      </c>
      <c r="L33" s="17">
        <f t="shared" si="3"/>
        <v>431439</v>
      </c>
      <c r="M33" s="17">
        <f t="shared" si="3"/>
        <v>37295109</v>
      </c>
      <c r="N33" s="1"/>
      <c r="O33" s="17">
        <f>SUM(O6:O32)</f>
        <v>48846238</v>
      </c>
      <c r="P33" s="17">
        <f>SUM(P6:P32)</f>
        <v>40496438</v>
      </c>
      <c r="Q33" s="17">
        <f t="shared" si="1"/>
        <v>37295109</v>
      </c>
      <c r="R33" s="17">
        <f t="shared" si="2"/>
        <v>3201329</v>
      </c>
      <c r="S33" s="17">
        <f>SUM(S6:S32)</f>
        <v>1432888</v>
      </c>
      <c r="T33" s="8"/>
      <c r="U33" s="8"/>
    </row>
    <row r="34" spans="1:22" ht="13.5" customHeight="1">
      <c r="A34" s="25" t="s">
        <v>49</v>
      </c>
      <c r="N34" s="1"/>
      <c r="U34" s="8"/>
      <c r="V34" s="8"/>
    </row>
    <row r="35" spans="1:22" ht="13.5" customHeight="1">
      <c r="A35" s="25" t="s">
        <v>58</v>
      </c>
      <c r="N35" s="1"/>
      <c r="U35" s="8"/>
      <c r="V35" s="8"/>
    </row>
    <row r="36" spans="1:22" ht="13.5" customHeight="1">
      <c r="A36" s="2" t="s">
        <v>48</v>
      </c>
      <c r="N36" s="1"/>
      <c r="U36" s="8"/>
      <c r="V36" s="8"/>
    </row>
    <row r="37" spans="1:22" ht="13.5" customHeight="1">
      <c r="A37" s="25" t="s">
        <v>43</v>
      </c>
      <c r="N37" s="1"/>
      <c r="U37" s="8"/>
      <c r="V37" s="8"/>
    </row>
    <row r="38" spans="14:22" ht="13.5" customHeight="1">
      <c r="N38" s="1"/>
      <c r="O38" s="3"/>
      <c r="P38" s="3"/>
      <c r="Q38" s="3"/>
      <c r="R38" s="3"/>
      <c r="S38" s="3"/>
      <c r="T38" s="11"/>
      <c r="U38" s="8"/>
      <c r="V38" s="8"/>
    </row>
    <row r="39" spans="1:22" ht="13.5" customHeight="1">
      <c r="A39" s="6" t="s">
        <v>37</v>
      </c>
      <c r="N39" s="1"/>
      <c r="O39" s="3"/>
      <c r="P39" s="3"/>
      <c r="Q39" s="3"/>
      <c r="R39" s="3"/>
      <c r="S39" s="3"/>
      <c r="T39" s="11"/>
      <c r="U39" s="8"/>
      <c r="V39" s="8"/>
    </row>
    <row r="40" spans="1:21" ht="51">
      <c r="A40" s="14" t="s">
        <v>1</v>
      </c>
      <c r="B40" s="4" t="s">
        <v>44</v>
      </c>
      <c r="C40" s="4" t="s">
        <v>45</v>
      </c>
      <c r="D40" s="4" t="s">
        <v>46</v>
      </c>
      <c r="E40" s="4" t="s">
        <v>47</v>
      </c>
      <c r="F40" s="4" t="s">
        <v>51</v>
      </c>
      <c r="G40" s="26" t="s">
        <v>52</v>
      </c>
      <c r="H40" s="4" t="s">
        <v>53</v>
      </c>
      <c r="I40" s="4" t="s">
        <v>54</v>
      </c>
      <c r="J40" s="4" t="s">
        <v>2</v>
      </c>
      <c r="K40" s="4" t="s">
        <v>41</v>
      </c>
      <c r="L40" s="22" t="s">
        <v>50</v>
      </c>
      <c r="M40" s="4" t="s">
        <v>39</v>
      </c>
      <c r="N40" s="1"/>
      <c r="O40" s="4" t="s">
        <v>38</v>
      </c>
      <c r="P40" s="4" t="s">
        <v>55</v>
      </c>
      <c r="Q40" s="4" t="s">
        <v>56</v>
      </c>
      <c r="R40" s="4" t="s">
        <v>57</v>
      </c>
      <c r="S40" s="8"/>
      <c r="T40" s="8"/>
      <c r="U40" s="8"/>
    </row>
    <row r="41" spans="1:20" ht="12.75">
      <c r="A41" s="16" t="s">
        <v>8</v>
      </c>
      <c r="B41" s="9">
        <f>B6/$M6*100</f>
        <v>35.36534016150339</v>
      </c>
      <c r="C41" s="9">
        <f>C6/$M6*100</f>
        <v>43.72179060789413</v>
      </c>
      <c r="D41" s="9">
        <f>D6/$M6*100</f>
        <v>15.86051824812244</v>
      </c>
      <c r="E41" s="9">
        <f>E6/$M6*100</f>
        <v>2.221936109401368</v>
      </c>
      <c r="F41" s="9" t="s">
        <v>9</v>
      </c>
      <c r="G41" s="9" t="s">
        <v>9</v>
      </c>
      <c r="H41" s="9" t="s">
        <v>9</v>
      </c>
      <c r="I41" s="9" t="s">
        <v>9</v>
      </c>
      <c r="J41" s="9" t="s">
        <v>9</v>
      </c>
      <c r="K41" s="9" t="s">
        <v>9</v>
      </c>
      <c r="L41" s="9">
        <f aca="true" t="shared" si="4" ref="L41:M43">L6/$M6*100</f>
        <v>2.8304148730786736</v>
      </c>
      <c r="M41" s="9">
        <f t="shared" si="4"/>
        <v>100</v>
      </c>
      <c r="N41" s="1"/>
      <c r="O41" s="10">
        <f aca="true" t="shared" si="5" ref="O41:P68">P6/O6*100</f>
        <v>85.9990287844917</v>
      </c>
      <c r="P41" s="10">
        <f t="shared" si="5"/>
        <v>93.13150123608752</v>
      </c>
      <c r="Q41" s="10">
        <f aca="true" t="shared" si="6" ref="Q41:Q68">R6/P6*100</f>
        <v>6.868498763912485</v>
      </c>
      <c r="R41" s="20">
        <f aca="true" t="shared" si="7" ref="R41:R68">S6/R6*100</f>
        <v>37.465262932877295</v>
      </c>
      <c r="S41" s="8"/>
      <c r="T41" s="8"/>
    </row>
    <row r="42" spans="1:20" ht="12.75">
      <c r="A42" s="16" t="s">
        <v>10</v>
      </c>
      <c r="B42" s="9">
        <f aca="true" t="shared" si="8" ref="B42:D54">B7/$M7*100</f>
        <v>37.0232599170759</v>
      </c>
      <c r="C42" s="9">
        <f t="shared" si="8"/>
        <v>36.77940255997715</v>
      </c>
      <c r="D42" s="9">
        <f t="shared" si="8"/>
        <v>24.295558197401935</v>
      </c>
      <c r="E42" s="9" t="s">
        <v>9</v>
      </c>
      <c r="F42" s="9" t="s">
        <v>9</v>
      </c>
      <c r="G42" s="9" t="s">
        <v>9</v>
      </c>
      <c r="H42" s="9" t="s">
        <v>9</v>
      </c>
      <c r="I42" s="9">
        <f>I7/$M7*100</f>
        <v>0.6411145044367617</v>
      </c>
      <c r="J42" s="9">
        <f>J7/$M7*100</f>
        <v>0.6541370334118886</v>
      </c>
      <c r="K42" s="9" t="s">
        <v>9</v>
      </c>
      <c r="L42" s="9">
        <f t="shared" si="4"/>
        <v>0.6065277876963706</v>
      </c>
      <c r="M42" s="9">
        <f t="shared" si="4"/>
        <v>100</v>
      </c>
      <c r="N42" s="1"/>
      <c r="O42" s="10">
        <f t="shared" si="5"/>
        <v>86.45271797871608</v>
      </c>
      <c r="P42" s="10">
        <f t="shared" si="5"/>
        <v>92.56933980148354</v>
      </c>
      <c r="Q42" s="10">
        <f t="shared" si="6"/>
        <v>7.430660198516473</v>
      </c>
      <c r="R42" s="20">
        <f t="shared" si="7"/>
        <v>45.15442516855501</v>
      </c>
      <c r="S42" s="8"/>
      <c r="T42" s="8"/>
    </row>
    <row r="43" spans="1:18" s="8" customFormat="1" ht="12.75">
      <c r="A43" s="16" t="s">
        <v>11</v>
      </c>
      <c r="B43" s="9">
        <f t="shared" si="8"/>
        <v>41.90380116991984</v>
      </c>
      <c r="C43" s="9">
        <f t="shared" si="8"/>
        <v>38.85185431206694</v>
      </c>
      <c r="D43" s="9">
        <f t="shared" si="8"/>
        <v>18.37071379971756</v>
      </c>
      <c r="E43" s="9" t="s">
        <v>9</v>
      </c>
      <c r="F43" s="9">
        <f>F8/$M8*100</f>
        <v>0.3398224216747785</v>
      </c>
      <c r="G43" s="9" t="s">
        <v>9</v>
      </c>
      <c r="H43" s="9" t="s">
        <v>9</v>
      </c>
      <c r="I43" s="9" t="s">
        <v>9</v>
      </c>
      <c r="J43" s="9" t="s">
        <v>9</v>
      </c>
      <c r="K43" s="9" t="s">
        <v>9</v>
      </c>
      <c r="L43" s="9">
        <f t="shared" si="4"/>
        <v>0.5338082966208779</v>
      </c>
      <c r="M43" s="9">
        <f t="shared" si="4"/>
        <v>100</v>
      </c>
      <c r="N43" s="1"/>
      <c r="O43" s="10">
        <f t="shared" si="5"/>
        <v>88.67104216728109</v>
      </c>
      <c r="P43" s="10">
        <f t="shared" si="5"/>
        <v>95.10115861203539</v>
      </c>
      <c r="Q43" s="10">
        <f t="shared" si="6"/>
        <v>4.898841387964611</v>
      </c>
      <c r="R43" s="20">
        <f t="shared" si="7"/>
        <v>41.40681917528777</v>
      </c>
    </row>
    <row r="44" spans="1:18" s="8" customFormat="1" ht="10.5" customHeight="1">
      <c r="A44" s="15" t="s">
        <v>12</v>
      </c>
      <c r="B44" s="9">
        <f t="shared" si="8"/>
        <v>31.438436737940513</v>
      </c>
      <c r="C44" s="9">
        <f t="shared" si="8"/>
        <v>31.003845228538175</v>
      </c>
      <c r="D44" s="9">
        <f t="shared" si="8"/>
        <v>37.173379391092936</v>
      </c>
      <c r="E44" s="9" t="s">
        <v>9</v>
      </c>
      <c r="F44" s="9">
        <f>F9/$M9*100</f>
        <v>0.3843386424283777</v>
      </c>
      <c r="G44" s="9" t="s">
        <v>9</v>
      </c>
      <c r="H44" s="9" t="s">
        <v>9</v>
      </c>
      <c r="I44" s="9" t="s">
        <v>9</v>
      </c>
      <c r="J44" s="9" t="s">
        <v>9</v>
      </c>
      <c r="K44" s="9" t="s">
        <v>9</v>
      </c>
      <c r="L44" s="9" t="s">
        <v>9</v>
      </c>
      <c r="M44" s="9">
        <f aca="true" t="shared" si="9" ref="M44:M68">M9/$M9*100</f>
        <v>100</v>
      </c>
      <c r="N44" s="1"/>
      <c r="O44" s="10">
        <f t="shared" si="5"/>
        <v>89.68896921664452</v>
      </c>
      <c r="P44" s="10">
        <f t="shared" si="5"/>
        <v>94.86106732780813</v>
      </c>
      <c r="Q44" s="10">
        <f t="shared" si="6"/>
        <v>5.138932672191867</v>
      </c>
      <c r="R44" s="20">
        <f t="shared" si="7"/>
        <v>47.42690814126672</v>
      </c>
    </row>
    <row r="45" spans="1:18" s="8" customFormat="1" ht="10.5" customHeight="1">
      <c r="A45" s="15" t="s">
        <v>13</v>
      </c>
      <c r="B45" s="9">
        <f t="shared" si="8"/>
        <v>36.34232686097445</v>
      </c>
      <c r="C45" s="9">
        <f t="shared" si="8"/>
        <v>40.154658865213385</v>
      </c>
      <c r="D45" s="9">
        <f t="shared" si="8"/>
        <v>23.503014273812163</v>
      </c>
      <c r="E45" s="9" t="s">
        <v>9</v>
      </c>
      <c r="F45" s="9" t="s">
        <v>9</v>
      </c>
      <c r="G45" s="9" t="s">
        <v>9</v>
      </c>
      <c r="H45" s="9" t="s">
        <v>9</v>
      </c>
      <c r="I45" s="9" t="s">
        <v>9</v>
      </c>
      <c r="J45" s="9" t="s">
        <v>9</v>
      </c>
      <c r="K45" s="9" t="s">
        <v>9</v>
      </c>
      <c r="L45" s="9" t="s">
        <v>9</v>
      </c>
      <c r="M45" s="9">
        <f t="shared" si="9"/>
        <v>100</v>
      </c>
      <c r="N45" s="1"/>
      <c r="O45" s="10">
        <f t="shared" si="5"/>
        <v>90.18469875177092</v>
      </c>
      <c r="P45" s="10">
        <f t="shared" si="5"/>
        <v>93.32192485750322</v>
      </c>
      <c r="Q45" s="10">
        <f t="shared" si="6"/>
        <v>6.678075142496791</v>
      </c>
      <c r="R45" s="20">
        <f t="shared" si="7"/>
        <v>54.43362521891418</v>
      </c>
    </row>
    <row r="46" spans="1:18" s="8" customFormat="1" ht="12.75">
      <c r="A46" s="16" t="s">
        <v>14</v>
      </c>
      <c r="B46" s="9">
        <f t="shared" si="8"/>
        <v>24.36164913267143</v>
      </c>
      <c r="C46" s="9">
        <f t="shared" si="8"/>
        <v>27.95295332323875</v>
      </c>
      <c r="D46" s="9">
        <f t="shared" si="8"/>
        <v>9.497786261173504</v>
      </c>
      <c r="E46" s="9" t="s">
        <v>9</v>
      </c>
      <c r="F46" s="9" t="s">
        <v>9</v>
      </c>
      <c r="G46" s="9">
        <f>G11/$M11*100</f>
        <v>25.763875530828763</v>
      </c>
      <c r="H46" s="9" t="s">
        <v>9</v>
      </c>
      <c r="I46" s="9" t="s">
        <v>9</v>
      </c>
      <c r="J46" s="9" t="s">
        <v>9</v>
      </c>
      <c r="K46" s="9" t="s">
        <v>9</v>
      </c>
      <c r="L46" s="9">
        <f>L11/$M11*100</f>
        <v>12.423735752087557</v>
      </c>
      <c r="M46" s="9">
        <f t="shared" si="9"/>
        <v>100</v>
      </c>
      <c r="N46" s="1"/>
      <c r="O46" s="10">
        <f t="shared" si="5"/>
        <v>87.24176422974982</v>
      </c>
      <c r="P46" s="10">
        <f t="shared" si="5"/>
        <v>92.21060961632921</v>
      </c>
      <c r="Q46" s="10">
        <f t="shared" si="6"/>
        <v>7.7893903836707965</v>
      </c>
      <c r="R46" s="20">
        <f t="shared" si="7"/>
        <v>51.82655067048131</v>
      </c>
    </row>
    <row r="47" spans="1:18" s="8" customFormat="1" ht="12.75">
      <c r="A47" s="6" t="s">
        <v>15</v>
      </c>
      <c r="B47" s="9">
        <f t="shared" si="8"/>
        <v>33.15854741906964</v>
      </c>
      <c r="C47" s="9">
        <f t="shared" si="8"/>
        <v>31.60300768498368</v>
      </c>
      <c r="D47" s="9">
        <f t="shared" si="8"/>
        <v>31.81192192600653</v>
      </c>
      <c r="E47" s="9">
        <f>E12/$M12*100</f>
        <v>1.5971950659684442</v>
      </c>
      <c r="F47" s="9">
        <f>F12/$M12*100</f>
        <v>0.23691470008161045</v>
      </c>
      <c r="G47" s="9" t="s">
        <v>9</v>
      </c>
      <c r="H47" s="9" t="s">
        <v>9</v>
      </c>
      <c r="I47" s="9">
        <f>I12/$M12*100</f>
        <v>0.1078575557671382</v>
      </c>
      <c r="J47" s="9">
        <f>J12/$M12*100</f>
        <v>0.6165945491022851</v>
      </c>
      <c r="K47" s="9" t="s">
        <v>9</v>
      </c>
      <c r="L47" s="9">
        <f>L12/$M12*100</f>
        <v>0.8679610990206748</v>
      </c>
      <c r="M47" s="9">
        <f t="shared" si="9"/>
        <v>100</v>
      </c>
      <c r="N47" s="1"/>
      <c r="O47" s="10">
        <f t="shared" si="5"/>
        <v>89.67923594411512</v>
      </c>
      <c r="P47" s="10">
        <f t="shared" si="5"/>
        <v>94.26353855885536</v>
      </c>
      <c r="Q47" s="10">
        <f t="shared" si="6"/>
        <v>5.7364614411446375</v>
      </c>
      <c r="R47" s="20">
        <f t="shared" si="7"/>
        <v>50.581908029719656</v>
      </c>
    </row>
    <row r="48" spans="1:18" s="8" customFormat="1" ht="12.75">
      <c r="A48" s="6" t="s">
        <v>16</v>
      </c>
      <c r="B48" s="9">
        <f t="shared" si="8"/>
        <v>30.942386795322573</v>
      </c>
      <c r="C48" s="9">
        <f t="shared" si="8"/>
        <v>31.986332758570025</v>
      </c>
      <c r="D48" s="9">
        <f t="shared" si="8"/>
        <v>34.3497457248173</v>
      </c>
      <c r="E48" s="9">
        <f aca="true" t="shared" si="10" ref="E48:E55">E13/$M13*100</f>
        <v>2.721534721290096</v>
      </c>
      <c r="F48" s="9" t="s">
        <v>9</v>
      </c>
      <c r="G48" s="9" t="s">
        <v>9</v>
      </c>
      <c r="H48" s="9" t="s">
        <v>9</v>
      </c>
      <c r="I48" s="9" t="s">
        <v>9</v>
      </c>
      <c r="J48" s="9" t="s">
        <v>9</v>
      </c>
      <c r="K48" s="9" t="s">
        <v>9</v>
      </c>
      <c r="L48" s="9" t="s">
        <v>9</v>
      </c>
      <c r="M48" s="9">
        <f t="shared" si="9"/>
        <v>100</v>
      </c>
      <c r="N48" s="1"/>
      <c r="O48" s="10">
        <f t="shared" si="5"/>
        <v>85.760203663484</v>
      </c>
      <c r="P48" s="10">
        <f t="shared" si="5"/>
        <v>94.00274452066454</v>
      </c>
      <c r="Q48" s="10">
        <f t="shared" si="6"/>
        <v>5.997255479335461</v>
      </c>
      <c r="R48" s="20">
        <f t="shared" si="7"/>
        <v>43.20838572335578</v>
      </c>
    </row>
    <row r="49" spans="1:18" s="8" customFormat="1" ht="12.75">
      <c r="A49" s="16" t="s">
        <v>17</v>
      </c>
      <c r="B49" s="9">
        <f t="shared" si="8"/>
        <v>37.34025582894224</v>
      </c>
      <c r="C49" s="9">
        <f t="shared" si="8"/>
        <v>32.19329774395423</v>
      </c>
      <c r="D49" s="9">
        <f t="shared" si="8"/>
        <v>24.51664246255312</v>
      </c>
      <c r="E49" s="9">
        <f t="shared" si="10"/>
        <v>2.2266196006857366</v>
      </c>
      <c r="F49" s="9">
        <f>F14/$M14*100</f>
        <v>1.3973259120622261</v>
      </c>
      <c r="G49" s="9" t="s">
        <v>9</v>
      </c>
      <c r="H49" s="9" t="s">
        <v>9</v>
      </c>
      <c r="I49" s="9">
        <f>I14/$M14*100</f>
        <v>0.7841417983795356</v>
      </c>
      <c r="J49" s="9">
        <f>J14/$M14*100</f>
        <v>0.41244286022332916</v>
      </c>
      <c r="K49" s="9" t="s">
        <v>9</v>
      </c>
      <c r="L49" s="9">
        <f>L14/$M14*100</f>
        <v>1.1292737931995773</v>
      </c>
      <c r="M49" s="9">
        <f t="shared" si="9"/>
        <v>100</v>
      </c>
      <c r="N49" s="1"/>
      <c r="O49" s="10">
        <f t="shared" si="5"/>
        <v>85.98295982516456</v>
      </c>
      <c r="P49" s="10">
        <f t="shared" si="5"/>
        <v>90.17281738422352</v>
      </c>
      <c r="Q49" s="10">
        <f t="shared" si="6"/>
        <v>9.827182615776476</v>
      </c>
      <c r="R49" s="20">
        <f t="shared" si="7"/>
        <v>23.596930409497364</v>
      </c>
    </row>
    <row r="50" spans="1:18" s="8" customFormat="1" ht="13.5" customHeight="1">
      <c r="A50" s="6" t="s">
        <v>18</v>
      </c>
      <c r="B50" s="9">
        <f t="shared" si="8"/>
        <v>38.12780931410442</v>
      </c>
      <c r="C50" s="9">
        <f t="shared" si="8"/>
        <v>46.34816278123506</v>
      </c>
      <c r="D50" s="9">
        <f t="shared" si="8"/>
        <v>11.873882455825283</v>
      </c>
      <c r="E50" s="9">
        <f t="shared" si="10"/>
        <v>3.5634747739751997</v>
      </c>
      <c r="F50" s="9" t="s">
        <v>9</v>
      </c>
      <c r="G50" s="9" t="s">
        <v>9</v>
      </c>
      <c r="H50" s="9" t="s">
        <v>9</v>
      </c>
      <c r="I50" s="9" t="s">
        <v>9</v>
      </c>
      <c r="J50" s="9" t="s">
        <v>9</v>
      </c>
      <c r="K50" s="9" t="s">
        <v>9</v>
      </c>
      <c r="L50" s="9">
        <f>L15/$M15*100</f>
        <v>0.08667067486003857</v>
      </c>
      <c r="M50" s="9">
        <f t="shared" si="9"/>
        <v>100</v>
      </c>
      <c r="N50" s="1"/>
      <c r="O50" s="10">
        <f t="shared" si="5"/>
        <v>84.03305306477039</v>
      </c>
      <c r="P50" s="10">
        <f t="shared" si="5"/>
        <v>93.24041964049535</v>
      </c>
      <c r="Q50" s="10">
        <f t="shared" si="6"/>
        <v>6.7595803595046435</v>
      </c>
      <c r="R50" s="20">
        <f t="shared" si="7"/>
        <v>42.94416122160791</v>
      </c>
    </row>
    <row r="51" spans="1:20" s="8" customFormat="1" ht="13.5" customHeight="1">
      <c r="A51" s="6" t="s">
        <v>19</v>
      </c>
      <c r="B51" s="9">
        <f t="shared" si="8"/>
        <v>33.5274038828182</v>
      </c>
      <c r="C51" s="9">
        <f t="shared" si="8"/>
        <v>54.19613869853686</v>
      </c>
      <c r="D51" s="9">
        <f t="shared" si="8"/>
        <v>6.781041301245247</v>
      </c>
      <c r="E51" s="9">
        <f t="shared" si="10"/>
        <v>5.085815021407794</v>
      </c>
      <c r="F51" s="9">
        <f>F16/$M16*100</f>
        <v>0.2280365839043894</v>
      </c>
      <c r="G51" s="9" t="s">
        <v>9</v>
      </c>
      <c r="H51" s="9" t="s">
        <v>9</v>
      </c>
      <c r="I51" s="9" t="s">
        <v>9</v>
      </c>
      <c r="J51" s="9" t="s">
        <v>9</v>
      </c>
      <c r="K51" s="9" t="s">
        <v>9</v>
      </c>
      <c r="L51" s="9">
        <f>L16/$M16*100</f>
        <v>0.18156451208750504</v>
      </c>
      <c r="M51" s="9">
        <f t="shared" si="9"/>
        <v>100</v>
      </c>
      <c r="N51" s="5"/>
      <c r="O51" s="10">
        <f t="shared" si="5"/>
        <v>91.27960203427317</v>
      </c>
      <c r="P51" s="10">
        <f t="shared" si="5"/>
        <v>94.08960854083406</v>
      </c>
      <c r="Q51" s="10">
        <f t="shared" si="6"/>
        <v>5.910391459165931</v>
      </c>
      <c r="R51" s="20">
        <f t="shared" si="7"/>
        <v>54.443167775922994</v>
      </c>
      <c r="S51" s="2"/>
      <c r="T51" s="2"/>
    </row>
    <row r="52" spans="1:20" s="8" customFormat="1" ht="13.5" customHeight="1">
      <c r="A52" s="6" t="s">
        <v>20</v>
      </c>
      <c r="B52" s="9">
        <f t="shared" si="8"/>
        <v>36.36191541850645</v>
      </c>
      <c r="C52" s="9">
        <f t="shared" si="8"/>
        <v>51.996694616130945</v>
      </c>
      <c r="D52" s="9">
        <f t="shared" si="8"/>
        <v>2.225467050258394</v>
      </c>
      <c r="E52" s="9">
        <f t="shared" si="10"/>
        <v>8.03183361186337</v>
      </c>
      <c r="F52" s="9">
        <f>F17/$M17*100</f>
        <v>0.8254215529998851</v>
      </c>
      <c r="G52" s="9" t="s">
        <v>9</v>
      </c>
      <c r="H52" s="9" t="s">
        <v>9</v>
      </c>
      <c r="I52" s="9" t="s">
        <v>9</v>
      </c>
      <c r="J52" s="9">
        <f>J17/$M17*100</f>
        <v>0.32708188140006156</v>
      </c>
      <c r="K52" s="9" t="s">
        <v>9</v>
      </c>
      <c r="L52" s="9">
        <f>L17/$M17*100</f>
        <v>0.23158586884088903</v>
      </c>
      <c r="M52" s="9">
        <f t="shared" si="9"/>
        <v>100</v>
      </c>
      <c r="N52" s="5"/>
      <c r="O52" s="10">
        <f t="shared" si="5"/>
        <v>88.47395307385523</v>
      </c>
      <c r="P52" s="10">
        <f t="shared" si="5"/>
        <v>92.65293217996712</v>
      </c>
      <c r="Q52" s="10">
        <f t="shared" si="6"/>
        <v>7.3470678200328665</v>
      </c>
      <c r="R52" s="20">
        <f t="shared" si="7"/>
        <v>52.77832687092931</v>
      </c>
      <c r="S52" s="2"/>
      <c r="T52" s="2"/>
    </row>
    <row r="53" spans="1:18" s="8" customFormat="1" ht="13.5" customHeight="1">
      <c r="A53" s="6" t="s">
        <v>21</v>
      </c>
      <c r="B53" s="9">
        <f t="shared" si="8"/>
        <v>41.239953354235475</v>
      </c>
      <c r="C53" s="9">
        <f t="shared" si="8"/>
        <v>49.9902239415671</v>
      </c>
      <c r="D53" s="9">
        <f t="shared" si="8"/>
        <v>1.5624236245434928</v>
      </c>
      <c r="E53" s="9">
        <f t="shared" si="10"/>
        <v>7.207399079653927</v>
      </c>
      <c r="F53" s="9" t="s">
        <v>9</v>
      </c>
      <c r="G53" s="9" t="s">
        <v>9</v>
      </c>
      <c r="H53" s="9" t="s">
        <v>9</v>
      </c>
      <c r="I53" s="9" t="s">
        <v>9</v>
      </c>
      <c r="J53" s="9" t="s">
        <v>9</v>
      </c>
      <c r="K53" s="9" t="s">
        <v>9</v>
      </c>
      <c r="L53" s="9" t="s">
        <v>9</v>
      </c>
      <c r="M53" s="9">
        <f t="shared" si="9"/>
        <v>100</v>
      </c>
      <c r="N53" s="1"/>
      <c r="O53" s="10">
        <f t="shared" si="5"/>
        <v>87.90898648400743</v>
      </c>
      <c r="P53" s="10">
        <f t="shared" si="5"/>
        <v>91.95261332990883</v>
      </c>
      <c r="Q53" s="10">
        <f t="shared" si="6"/>
        <v>8.047386670091178</v>
      </c>
      <c r="R53" s="20">
        <f t="shared" si="7"/>
        <v>48.11497646213995</v>
      </c>
    </row>
    <row r="54" spans="1:20" ht="13.5" customHeight="1">
      <c r="A54" s="6" t="s">
        <v>22</v>
      </c>
      <c r="B54" s="9">
        <f t="shared" si="8"/>
        <v>40.928372405349904</v>
      </c>
      <c r="C54" s="9">
        <f t="shared" si="8"/>
        <v>41.70694656847993</v>
      </c>
      <c r="D54" s="9">
        <f t="shared" si="8"/>
        <v>1.5857076467324656</v>
      </c>
      <c r="E54" s="9">
        <f t="shared" si="10"/>
        <v>12.472745809764216</v>
      </c>
      <c r="F54" s="9">
        <f aca="true" t="shared" si="11" ref="F54:F66">F19/$M19*100</f>
        <v>2.6757728930079825</v>
      </c>
      <c r="G54" s="9" t="s">
        <v>9</v>
      </c>
      <c r="H54" s="9" t="s">
        <v>9</v>
      </c>
      <c r="I54" s="9">
        <f>I19/$M19*100</f>
        <v>0.18855293301150358</v>
      </c>
      <c r="J54" s="9" t="s">
        <v>9</v>
      </c>
      <c r="K54" s="9" t="s">
        <v>9</v>
      </c>
      <c r="L54" s="9">
        <f>L19/$M19*100</f>
        <v>0.44190174365399615</v>
      </c>
      <c r="M54" s="9">
        <f t="shared" si="9"/>
        <v>100</v>
      </c>
      <c r="O54" s="10">
        <f t="shared" si="5"/>
        <v>85.89589960521609</v>
      </c>
      <c r="P54" s="10">
        <f t="shared" si="5"/>
        <v>91.22245110251616</v>
      </c>
      <c r="Q54" s="10">
        <f t="shared" si="6"/>
        <v>8.777548897483832</v>
      </c>
      <c r="R54" s="20">
        <f t="shared" si="7"/>
        <v>57.26489361702127</v>
      </c>
      <c r="S54" s="2"/>
      <c r="T54" s="2"/>
    </row>
    <row r="55" spans="1:20" ht="13.5" customHeight="1">
      <c r="A55" s="6" t="s">
        <v>23</v>
      </c>
      <c r="B55" s="9">
        <f aca="true" t="shared" si="12" ref="B55:C66">B20/$M20*100</f>
        <v>47.58143899672238</v>
      </c>
      <c r="C55" s="9">
        <f t="shared" si="12"/>
        <v>46.01925234875287</v>
      </c>
      <c r="D55" s="9" t="s">
        <v>9</v>
      </c>
      <c r="E55" s="9">
        <f t="shared" si="10"/>
        <v>2.794315535831015</v>
      </c>
      <c r="F55" s="9">
        <f t="shared" si="11"/>
        <v>3.293344192376523</v>
      </c>
      <c r="G55" s="9" t="s">
        <v>9</v>
      </c>
      <c r="H55" s="9" t="s">
        <v>9</v>
      </c>
      <c r="I55" s="9" t="s">
        <v>9</v>
      </c>
      <c r="J55" s="9" t="s">
        <v>9</v>
      </c>
      <c r="K55" s="9" t="s">
        <v>9</v>
      </c>
      <c r="L55" s="9">
        <f>L20/$M20*100</f>
        <v>0.31164892631720753</v>
      </c>
      <c r="M55" s="9">
        <f t="shared" si="9"/>
        <v>100</v>
      </c>
      <c r="O55" s="10">
        <f t="shared" si="5"/>
        <v>86.61504948324693</v>
      </c>
      <c r="P55" s="10">
        <f t="shared" si="5"/>
        <v>93.93016268340259</v>
      </c>
      <c r="Q55" s="10">
        <f t="shared" si="6"/>
        <v>6.069837316597417</v>
      </c>
      <c r="R55" s="20">
        <f t="shared" si="7"/>
        <v>37.01657131350461</v>
      </c>
      <c r="S55" s="2"/>
      <c r="T55" s="2"/>
    </row>
    <row r="56" spans="1:20" s="8" customFormat="1" ht="13.5" customHeight="1">
      <c r="A56" s="6" t="s">
        <v>24</v>
      </c>
      <c r="B56" s="9">
        <f t="shared" si="12"/>
        <v>48.51717726406188</v>
      </c>
      <c r="C56" s="9">
        <f t="shared" si="12"/>
        <v>44.940589793184266</v>
      </c>
      <c r="D56" s="9" t="s">
        <v>9</v>
      </c>
      <c r="E56" s="9" t="s">
        <v>9</v>
      </c>
      <c r="F56" s="9">
        <f t="shared" si="11"/>
        <v>6.5422329427538575</v>
      </c>
      <c r="G56" s="9" t="s">
        <v>9</v>
      </c>
      <c r="H56" s="9" t="s">
        <v>9</v>
      </c>
      <c r="I56" s="9" t="s">
        <v>9</v>
      </c>
      <c r="J56" s="9" t="s">
        <v>9</v>
      </c>
      <c r="K56" s="9" t="s">
        <v>9</v>
      </c>
      <c r="L56" s="9" t="s">
        <v>9</v>
      </c>
      <c r="M56" s="9">
        <f t="shared" si="9"/>
        <v>100</v>
      </c>
      <c r="N56" s="5"/>
      <c r="O56" s="10">
        <f t="shared" si="5"/>
        <v>83.6184716238352</v>
      </c>
      <c r="P56" s="10">
        <f t="shared" si="5"/>
        <v>91.56285274298823</v>
      </c>
      <c r="Q56" s="10">
        <f t="shared" si="6"/>
        <v>8.437147257011784</v>
      </c>
      <c r="R56" s="20">
        <f t="shared" si="7"/>
        <v>46.88217957346082</v>
      </c>
      <c r="S56" s="2"/>
      <c r="T56" s="2"/>
    </row>
    <row r="57" spans="1:20" ht="13.5" customHeight="1">
      <c r="A57" s="6" t="s">
        <v>25</v>
      </c>
      <c r="B57" s="9">
        <f t="shared" si="12"/>
        <v>44.61188062101068</v>
      </c>
      <c r="C57" s="9">
        <f t="shared" si="12"/>
        <v>44.04696789609343</v>
      </c>
      <c r="D57" s="9" t="s">
        <v>9</v>
      </c>
      <c r="E57" s="9">
        <f>E22/$M22*100</f>
        <v>3.199942967905926</v>
      </c>
      <c r="F57" s="9">
        <f t="shared" si="11"/>
        <v>5.491305678503694</v>
      </c>
      <c r="G57" s="9" t="s">
        <v>9</v>
      </c>
      <c r="H57" s="9" t="s">
        <v>9</v>
      </c>
      <c r="I57" s="9">
        <f>I22/$M22*100</f>
        <v>2.649902836486282</v>
      </c>
      <c r="J57" s="9" t="s">
        <v>9</v>
      </c>
      <c r="K57" s="9" t="s">
        <v>9</v>
      </c>
      <c r="L57" s="9" t="s">
        <v>9</v>
      </c>
      <c r="M57" s="9">
        <f t="shared" si="9"/>
        <v>100</v>
      </c>
      <c r="O57" s="10">
        <f t="shared" si="5"/>
        <v>77.00924691411122</v>
      </c>
      <c r="P57" s="10">
        <f t="shared" si="5"/>
        <v>90.87494177740595</v>
      </c>
      <c r="Q57" s="10">
        <f t="shared" si="6"/>
        <v>9.125058222594053</v>
      </c>
      <c r="R57" s="20">
        <f t="shared" si="7"/>
        <v>48.406247704849804</v>
      </c>
      <c r="S57" s="2"/>
      <c r="T57" s="2"/>
    </row>
    <row r="58" spans="1:20" ht="13.5" customHeight="1">
      <c r="A58" s="6" t="s">
        <v>26</v>
      </c>
      <c r="B58" s="9">
        <f t="shared" si="12"/>
        <v>48.00741799725557</v>
      </c>
      <c r="C58" s="9">
        <f t="shared" si="12"/>
        <v>37.24156145397339</v>
      </c>
      <c r="D58" s="9" t="s">
        <v>9</v>
      </c>
      <c r="E58" s="9" t="s">
        <v>9</v>
      </c>
      <c r="F58" s="9">
        <f t="shared" si="11"/>
        <v>7.928415178186954</v>
      </c>
      <c r="G58" s="9" t="s">
        <v>9</v>
      </c>
      <c r="H58" s="9" t="s">
        <v>9</v>
      </c>
      <c r="I58" s="9">
        <f>I23/$M23*100</f>
        <v>3.9007641915129385</v>
      </c>
      <c r="J58" s="9" t="s">
        <v>9</v>
      </c>
      <c r="K58" s="9" t="s">
        <v>9</v>
      </c>
      <c r="L58" s="9">
        <f>L23/$M23*100</f>
        <v>2.9218411790711425</v>
      </c>
      <c r="M58" s="9">
        <f t="shared" si="9"/>
        <v>100</v>
      </c>
      <c r="O58" s="10">
        <f t="shared" si="5"/>
        <v>67.76345389556828</v>
      </c>
      <c r="P58" s="10">
        <f t="shared" si="5"/>
        <v>80.30717305803643</v>
      </c>
      <c r="Q58" s="10">
        <f t="shared" si="6"/>
        <v>19.692826941963563</v>
      </c>
      <c r="R58" s="20">
        <f t="shared" si="7"/>
        <v>56.16717396394287</v>
      </c>
      <c r="S58" s="2"/>
      <c r="T58" s="2"/>
    </row>
    <row r="59" spans="1:20" ht="13.5" customHeight="1">
      <c r="A59" s="6" t="s">
        <v>27</v>
      </c>
      <c r="B59" s="9">
        <f t="shared" si="12"/>
        <v>44.15799487146894</v>
      </c>
      <c r="C59" s="9">
        <f t="shared" si="12"/>
        <v>47.702110395878165</v>
      </c>
      <c r="D59" s="9" t="s">
        <v>9</v>
      </c>
      <c r="E59" s="9">
        <f>E24/$M24*100</f>
        <v>3.564014272451282</v>
      </c>
      <c r="F59" s="9">
        <f t="shared" si="11"/>
        <v>3.251930624054438</v>
      </c>
      <c r="G59" s="9" t="s">
        <v>9</v>
      </c>
      <c r="H59" s="9" t="s">
        <v>9</v>
      </c>
      <c r="I59" s="9" t="s">
        <v>9</v>
      </c>
      <c r="J59" s="9" t="s">
        <v>9</v>
      </c>
      <c r="K59" s="9" t="s">
        <v>9</v>
      </c>
      <c r="L59" s="9">
        <f>L24/$M24*100</f>
        <v>1.3239498361471747</v>
      </c>
      <c r="M59" s="9">
        <f t="shared" si="9"/>
        <v>100</v>
      </c>
      <c r="O59" s="10">
        <f t="shared" si="5"/>
        <v>75.56063642421344</v>
      </c>
      <c r="P59" s="10">
        <f t="shared" si="5"/>
        <v>91.98583978345512</v>
      </c>
      <c r="Q59" s="10">
        <f t="shared" si="6"/>
        <v>8.014160216544877</v>
      </c>
      <c r="R59" s="20">
        <f t="shared" si="7"/>
        <v>41.37651269814215</v>
      </c>
      <c r="S59" s="2"/>
      <c r="T59" s="2"/>
    </row>
    <row r="60" spans="1:20" ht="13.5" customHeight="1">
      <c r="A60" s="6" t="s">
        <v>28</v>
      </c>
      <c r="B60" s="9">
        <f t="shared" si="12"/>
        <v>46.1893327910566</v>
      </c>
      <c r="C60" s="9">
        <f t="shared" si="12"/>
        <v>41.18845941267259</v>
      </c>
      <c r="D60" s="9" t="s">
        <v>9</v>
      </c>
      <c r="E60" s="9">
        <f>E25/$M25*100</f>
        <v>3.596428794894256</v>
      </c>
      <c r="F60" s="9">
        <f t="shared" si="11"/>
        <v>4.668598527510116</v>
      </c>
      <c r="G60" s="9" t="s">
        <v>9</v>
      </c>
      <c r="H60" s="9" t="s">
        <v>9</v>
      </c>
      <c r="I60" s="9" t="s">
        <v>9</v>
      </c>
      <c r="J60" s="9" t="s">
        <v>9</v>
      </c>
      <c r="K60" s="9" t="s">
        <v>9</v>
      </c>
      <c r="L60" s="9">
        <f>L25/$M25*100</f>
        <v>4.357180473866433</v>
      </c>
      <c r="M60" s="9">
        <f t="shared" si="9"/>
        <v>100</v>
      </c>
      <c r="O60" s="10">
        <f t="shared" si="5"/>
        <v>76.58492702510372</v>
      </c>
      <c r="P60" s="10">
        <f t="shared" si="5"/>
        <v>89.66268496224782</v>
      </c>
      <c r="Q60" s="10">
        <f t="shared" si="6"/>
        <v>10.337315037752168</v>
      </c>
      <c r="R60" s="20">
        <f t="shared" si="7"/>
        <v>51.55522138302202</v>
      </c>
      <c r="S60" s="2"/>
      <c r="T60" s="2"/>
    </row>
    <row r="61" spans="1:20" ht="13.5" customHeight="1">
      <c r="A61" s="6" t="s">
        <v>29</v>
      </c>
      <c r="B61" s="9">
        <f t="shared" si="12"/>
        <v>45.52900094351552</v>
      </c>
      <c r="C61" s="9">
        <f t="shared" si="12"/>
        <v>46.05383409436255</v>
      </c>
      <c r="D61" s="9" t="s">
        <v>9</v>
      </c>
      <c r="E61" s="9" t="s">
        <v>9</v>
      </c>
      <c r="F61" s="9">
        <f t="shared" si="11"/>
        <v>2.254414244335418</v>
      </c>
      <c r="G61" s="9" t="s">
        <v>9</v>
      </c>
      <c r="H61" s="9">
        <f>H26/$M26*100</f>
        <v>3.4836487618631957</v>
      </c>
      <c r="I61" s="9">
        <f>I26/$M26*100</f>
        <v>0.33579171778609224</v>
      </c>
      <c r="J61" s="9">
        <f>J26/$M26*100</f>
        <v>1.353105291003277</v>
      </c>
      <c r="K61" s="9" t="s">
        <v>9</v>
      </c>
      <c r="L61" s="9">
        <f>L26/$M26*100</f>
        <v>0.99020494713395</v>
      </c>
      <c r="M61" s="9">
        <f t="shared" si="9"/>
        <v>100</v>
      </c>
      <c r="O61" s="10">
        <f t="shared" si="5"/>
        <v>77.48851992712048</v>
      </c>
      <c r="P61" s="10">
        <f t="shared" si="5"/>
        <v>90.83146386810283</v>
      </c>
      <c r="Q61" s="10">
        <f t="shared" si="6"/>
        <v>9.168536131897174</v>
      </c>
      <c r="R61" s="20">
        <f t="shared" si="7"/>
        <v>45.27461569723352</v>
      </c>
      <c r="S61" s="2"/>
      <c r="T61" s="2"/>
    </row>
    <row r="62" spans="1:20" ht="13.5" customHeight="1">
      <c r="A62" s="6" t="s">
        <v>30</v>
      </c>
      <c r="B62" s="9">
        <f t="shared" si="12"/>
        <v>42.02098715139117</v>
      </c>
      <c r="C62" s="9">
        <f t="shared" si="12"/>
        <v>43.205640185429125</v>
      </c>
      <c r="D62" s="9" t="s">
        <v>9</v>
      </c>
      <c r="E62" s="9">
        <f>E27/$M27*100</f>
        <v>8.628579754446166</v>
      </c>
      <c r="F62" s="9">
        <f t="shared" si="11"/>
        <v>3.9857151777722937</v>
      </c>
      <c r="G62" s="9" t="s">
        <v>9</v>
      </c>
      <c r="H62" s="9" t="s">
        <v>9</v>
      </c>
      <c r="I62" s="9">
        <f>I27/$M27*100</f>
        <v>0.9994023211349355</v>
      </c>
      <c r="J62" s="9">
        <f>J27/$M27*100</f>
        <v>1.1596754098263162</v>
      </c>
      <c r="K62" s="9" t="s">
        <v>9</v>
      </c>
      <c r="L62" s="9" t="s">
        <v>9</v>
      </c>
      <c r="M62" s="9">
        <f t="shared" si="9"/>
        <v>100</v>
      </c>
      <c r="O62" s="10">
        <f t="shared" si="5"/>
        <v>75.14061150029467</v>
      </c>
      <c r="P62" s="10">
        <f t="shared" si="5"/>
        <v>85.3610000634558</v>
      </c>
      <c r="Q62" s="10">
        <f t="shared" si="6"/>
        <v>14.638999936544197</v>
      </c>
      <c r="R62" s="20">
        <f t="shared" si="7"/>
        <v>42.922287339182304</v>
      </c>
      <c r="S62" s="2"/>
      <c r="T62" s="2"/>
    </row>
    <row r="63" spans="1:20" ht="13.5" customHeight="1">
      <c r="A63" s="6" t="s">
        <v>31</v>
      </c>
      <c r="B63" s="9">
        <f t="shared" si="12"/>
        <v>46.0267918689971</v>
      </c>
      <c r="C63" s="9">
        <f t="shared" si="12"/>
        <v>45.71467961581471</v>
      </c>
      <c r="D63" s="9" t="s">
        <v>9</v>
      </c>
      <c r="E63" s="9">
        <f>E28/$M28*100</f>
        <v>2.312694352108577</v>
      </c>
      <c r="F63" s="9">
        <f t="shared" si="11"/>
        <v>4.494607925736432</v>
      </c>
      <c r="G63" s="9" t="s">
        <v>9</v>
      </c>
      <c r="H63" s="9" t="s">
        <v>9</v>
      </c>
      <c r="I63" s="9" t="s">
        <v>9</v>
      </c>
      <c r="J63" s="9" t="s">
        <v>9</v>
      </c>
      <c r="K63" s="9" t="s">
        <v>9</v>
      </c>
      <c r="L63" s="9">
        <f aca="true" t="shared" si="13" ref="L63:L68">L28/$M28*100</f>
        <v>1.451226237343178</v>
      </c>
      <c r="M63" s="9">
        <f t="shared" si="9"/>
        <v>100</v>
      </c>
      <c r="O63" s="10">
        <f t="shared" si="5"/>
        <v>67.50487747141112</v>
      </c>
      <c r="P63" s="10">
        <f t="shared" si="5"/>
        <v>86.7954129965099</v>
      </c>
      <c r="Q63" s="10">
        <f t="shared" si="6"/>
        <v>13.204587003490111</v>
      </c>
      <c r="R63" s="20">
        <f t="shared" si="7"/>
        <v>44.50926345466445</v>
      </c>
      <c r="S63" s="2"/>
      <c r="T63" s="2"/>
    </row>
    <row r="64" spans="1:20" ht="13.5" customHeight="1">
      <c r="A64" s="6" t="s">
        <v>32</v>
      </c>
      <c r="B64" s="9">
        <f t="shared" si="12"/>
        <v>52.57574920045801</v>
      </c>
      <c r="C64" s="9">
        <f t="shared" si="12"/>
        <v>41.58858135586529</v>
      </c>
      <c r="D64" s="9" t="s">
        <v>9</v>
      </c>
      <c r="E64" s="9" t="s">
        <v>9</v>
      </c>
      <c r="F64" s="9">
        <f t="shared" si="11"/>
        <v>1.7037943696450428</v>
      </c>
      <c r="G64" s="9" t="s">
        <v>9</v>
      </c>
      <c r="H64" s="9" t="s">
        <v>9</v>
      </c>
      <c r="I64" s="9">
        <f>I29/$M29*100</f>
        <v>0.24013898211394952</v>
      </c>
      <c r="J64" s="9" t="s">
        <v>9</v>
      </c>
      <c r="K64" s="9" t="s">
        <v>9</v>
      </c>
      <c r="L64" s="9">
        <f t="shared" si="13"/>
        <v>3.8917360919177164</v>
      </c>
      <c r="M64" s="9">
        <f t="shared" si="9"/>
        <v>100</v>
      </c>
      <c r="N64" s="1"/>
      <c r="O64" s="10">
        <f t="shared" si="5"/>
        <v>68.28551943286297</v>
      </c>
      <c r="P64" s="10">
        <f t="shared" si="5"/>
        <v>85.97798729968626</v>
      </c>
      <c r="Q64" s="10">
        <f t="shared" si="6"/>
        <v>14.022012700313741</v>
      </c>
      <c r="R64" s="20">
        <f t="shared" si="7"/>
        <v>35.98754642250166</v>
      </c>
      <c r="S64" s="2"/>
      <c r="T64" s="2"/>
    </row>
    <row r="65" spans="1:20" ht="13.5" customHeight="1">
      <c r="A65" s="6" t="s">
        <v>33</v>
      </c>
      <c r="B65" s="9">
        <f t="shared" si="12"/>
        <v>53.16095798298027</v>
      </c>
      <c r="C65" s="9">
        <f t="shared" si="12"/>
        <v>41.0866800822963</v>
      </c>
      <c r="D65" s="9" t="s">
        <v>9</v>
      </c>
      <c r="E65" s="9" t="s">
        <v>9</v>
      </c>
      <c r="F65" s="9">
        <f t="shared" si="11"/>
        <v>4.380475330121656</v>
      </c>
      <c r="G65" s="9" t="s">
        <v>9</v>
      </c>
      <c r="H65" s="9" t="s">
        <v>9</v>
      </c>
      <c r="I65" s="9">
        <f>I30/$M30*100</f>
        <v>0.33304370969854263</v>
      </c>
      <c r="J65" s="9" t="s">
        <v>9</v>
      </c>
      <c r="K65" s="9" t="s">
        <v>9</v>
      </c>
      <c r="L65" s="9">
        <f t="shared" si="13"/>
        <v>1.0388428949032342</v>
      </c>
      <c r="M65" s="9">
        <f t="shared" si="9"/>
        <v>100</v>
      </c>
      <c r="N65" s="1"/>
      <c r="O65" s="10">
        <f t="shared" si="5"/>
        <v>73.15179045685352</v>
      </c>
      <c r="P65" s="10">
        <f t="shared" si="5"/>
        <v>87.17295579340713</v>
      </c>
      <c r="Q65" s="10">
        <f t="shared" si="6"/>
        <v>12.827044206592872</v>
      </c>
      <c r="R65" s="20">
        <f t="shared" si="7"/>
        <v>37.55766102019332</v>
      </c>
      <c r="S65" s="2"/>
      <c r="T65" s="2"/>
    </row>
    <row r="66" spans="1:20" ht="13.5" customHeight="1">
      <c r="A66" s="6" t="s">
        <v>34</v>
      </c>
      <c r="B66" s="9">
        <f t="shared" si="12"/>
        <v>46.13276036400404</v>
      </c>
      <c r="C66" s="9">
        <f t="shared" si="12"/>
        <v>42.96572295247725</v>
      </c>
      <c r="D66" s="9" t="s">
        <v>9</v>
      </c>
      <c r="E66" s="9">
        <f>E31/$M31*100</f>
        <v>5.7874620829120325</v>
      </c>
      <c r="F66" s="9">
        <f t="shared" si="11"/>
        <v>0.6028311425682508</v>
      </c>
      <c r="G66" s="9" t="s">
        <v>9</v>
      </c>
      <c r="H66" s="9" t="s">
        <v>9</v>
      </c>
      <c r="I66" s="9">
        <f>I31/$M31*100</f>
        <v>0.2396359959555106</v>
      </c>
      <c r="J66" s="9" t="s">
        <v>9</v>
      </c>
      <c r="K66" s="9" t="s">
        <v>9</v>
      </c>
      <c r="L66" s="9">
        <f t="shared" si="13"/>
        <v>4.271587462082912</v>
      </c>
      <c r="M66" s="9">
        <f t="shared" si="9"/>
        <v>100</v>
      </c>
      <c r="N66" s="1"/>
      <c r="O66" s="10">
        <f t="shared" si="5"/>
        <v>77.50069830346365</v>
      </c>
      <c r="P66" s="10">
        <f t="shared" si="5"/>
        <v>91.63159835526376</v>
      </c>
      <c r="Q66" s="10">
        <f t="shared" si="6"/>
        <v>8.368401644736233</v>
      </c>
      <c r="R66" s="20">
        <f t="shared" si="7"/>
        <v>40.761940612475364</v>
      </c>
      <c r="S66" s="2"/>
      <c r="T66" s="2"/>
    </row>
    <row r="67" spans="1:20" ht="13.5" customHeight="1">
      <c r="A67" s="16" t="s">
        <v>35</v>
      </c>
      <c r="B67" s="9">
        <f>B32/$M32*100</f>
        <v>20.525270359743985</v>
      </c>
      <c r="C67" s="9" t="s">
        <v>9</v>
      </c>
      <c r="D67" s="9">
        <f>D32/$M32*100</f>
        <v>8.078985290872032</v>
      </c>
      <c r="E67" s="9">
        <f>E32/$M32*100</f>
        <v>22.22467446479806</v>
      </c>
      <c r="F67" s="9" t="s">
        <v>9</v>
      </c>
      <c r="G67" s="9" t="s">
        <v>9</v>
      </c>
      <c r="H67" s="9" t="s">
        <v>9</v>
      </c>
      <c r="I67" s="9" t="s">
        <v>9</v>
      </c>
      <c r="J67" s="9" t="s">
        <v>9</v>
      </c>
      <c r="K67" s="9">
        <f>K32/$M32*100</f>
        <v>48.594648629701275</v>
      </c>
      <c r="L67" s="9">
        <f t="shared" si="13"/>
        <v>0.5764212548846509</v>
      </c>
      <c r="M67" s="9">
        <f t="shared" si="9"/>
        <v>100</v>
      </c>
      <c r="N67" s="1"/>
      <c r="O67" s="10">
        <f t="shared" si="5"/>
        <v>83.29651254536847</v>
      </c>
      <c r="P67" s="10">
        <f t="shared" si="5"/>
        <v>91.20370370370371</v>
      </c>
      <c r="Q67" s="10">
        <f t="shared" si="6"/>
        <v>8.796296296296296</v>
      </c>
      <c r="R67" s="20">
        <f t="shared" si="7"/>
        <v>38.52470049804819</v>
      </c>
      <c r="S67" s="2"/>
      <c r="T67" s="2"/>
    </row>
    <row r="68" spans="1:20" ht="13.5" customHeight="1">
      <c r="A68" s="18" t="s">
        <v>36</v>
      </c>
      <c r="B68" s="19">
        <f>B33/$M33*100</f>
        <v>40.29222705851323</v>
      </c>
      <c r="C68" s="19">
        <f>C33/$M33*100</f>
        <v>42.223914669347124</v>
      </c>
      <c r="D68" s="19">
        <f>D33/$M33*100</f>
        <v>10.82779782196105</v>
      </c>
      <c r="E68" s="19">
        <f>E33/$M33*100</f>
        <v>2.7135649342116146</v>
      </c>
      <c r="F68" s="19">
        <f>F33/$M33*100</f>
        <v>1.6746378191306532</v>
      </c>
      <c r="G68" s="19">
        <f>G33/$M33*100</f>
        <v>0.420183783348106</v>
      </c>
      <c r="H68" s="19">
        <f>H33/$M33*100</f>
        <v>0.22086810364329545</v>
      </c>
      <c r="I68" s="19">
        <f>I33/$M33*100</f>
        <v>0.18609946950416476</v>
      </c>
      <c r="J68" s="19">
        <f>J33/$M33*100</f>
        <v>0.18351736148565753</v>
      </c>
      <c r="K68" s="19">
        <f>K33/$M33*100</f>
        <v>0.1003643668128172</v>
      </c>
      <c r="L68" s="19">
        <f t="shared" si="13"/>
        <v>1.1568246120422923</v>
      </c>
      <c r="M68" s="19">
        <f t="shared" si="9"/>
        <v>100</v>
      </c>
      <c r="N68" s="1"/>
      <c r="O68" s="19">
        <f t="shared" si="5"/>
        <v>82.90595071006287</v>
      </c>
      <c r="P68" s="19">
        <f t="shared" si="5"/>
        <v>92.09478868240214</v>
      </c>
      <c r="Q68" s="19">
        <f t="shared" si="6"/>
        <v>7.905211317597859</v>
      </c>
      <c r="R68" s="21">
        <f t="shared" si="7"/>
        <v>44.7591609609634</v>
      </c>
      <c r="S68" s="2"/>
      <c r="T68" s="2"/>
    </row>
    <row r="69" spans="1:20" ht="18" customHeight="1">
      <c r="A69" s="25" t="s">
        <v>49</v>
      </c>
      <c r="N69" s="1"/>
      <c r="S69" s="1"/>
      <c r="T69" s="2"/>
    </row>
    <row r="70" spans="1:20" ht="13.5" customHeight="1">
      <c r="A70" s="25" t="s">
        <v>59</v>
      </c>
      <c r="B70" s="7"/>
      <c r="N70" s="1"/>
      <c r="S70" s="1"/>
      <c r="T70" s="2"/>
    </row>
    <row r="71" spans="1:20" ht="13.5" customHeight="1">
      <c r="A71" s="2" t="s">
        <v>48</v>
      </c>
      <c r="N71" s="1"/>
      <c r="S71" s="1"/>
      <c r="T71" s="2"/>
    </row>
    <row r="72" spans="1:14" ht="13.5" customHeight="1">
      <c r="A72" s="25" t="s">
        <v>43</v>
      </c>
      <c r="N72" s="1"/>
    </row>
    <row r="73" ht="13.5" customHeight="1">
      <c r="N73" s="1"/>
    </row>
    <row r="74" ht="13.5" customHeight="1">
      <c r="N74" s="1"/>
    </row>
    <row r="75" ht="13.5" customHeight="1">
      <c r="N75" s="1"/>
    </row>
    <row r="76" ht="13.5" customHeight="1">
      <c r="N76" s="1"/>
    </row>
    <row r="77" ht="13.5" customHeight="1">
      <c r="N77" s="1"/>
    </row>
    <row r="78" ht="13.5" customHeight="1">
      <c r="N78" s="1"/>
    </row>
  </sheetData>
  <sheetProtection/>
  <printOptions/>
  <pageMargins left="0.75" right="0.75" top="0.32" bottom="0.25" header="0.26" footer="0.1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 C.Cattaneo</dc:creator>
  <cp:keywords/>
  <dc:description/>
  <cp:lastModifiedBy>Piergiorgio Corbetta</cp:lastModifiedBy>
  <dcterms:created xsi:type="dcterms:W3CDTF">2007-08-04T15:01:09Z</dcterms:created>
  <dcterms:modified xsi:type="dcterms:W3CDTF">2007-08-29T14:18:53Z</dcterms:modified>
  <cp:category/>
  <cp:version/>
  <cp:contentType/>
  <cp:contentStatus/>
</cp:coreProperties>
</file>