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320" activeTab="0"/>
  </bookViews>
  <sheets>
    <sheet name="SENATO87" sheetId="1" r:id="rId1"/>
  </sheets>
  <definedNames>
    <definedName name="_Regression_Int" localSheetId="0" hidden="1">1</definedName>
    <definedName name="_xlnm.Print_Area" localSheetId="0">'SENATO87'!#REF!</definedName>
    <definedName name="Print_Area_MI">'SENATO87'!#REF!</definedName>
  </definedNames>
  <calcPr fullCalcOnLoad="1"/>
</workbook>
</file>

<file path=xl/sharedStrings.xml><?xml version="1.0" encoding="utf-8"?>
<sst xmlns="http://schemas.openxmlformats.org/spreadsheetml/2006/main" count="500" uniqueCount="61">
  <si>
    <t>Lista verde</t>
  </si>
  <si>
    <t>All. Popo. Pens.</t>
  </si>
  <si>
    <t>Liga veneta -PU</t>
  </si>
  <si>
    <t>Psdi-Psi-Pr</t>
  </si>
  <si>
    <t>Psdi-Psi-Pr-Verdi</t>
  </si>
  <si>
    <t>Piemont</t>
  </si>
  <si>
    <t>Piemont-aut.reg.</t>
  </si>
  <si>
    <t>All. laico soc.</t>
  </si>
  <si>
    <t>Totale</t>
  </si>
  <si>
    <t>Elettori</t>
  </si>
  <si>
    <t>Votanti</t>
  </si>
  <si>
    <t>Voti validi</t>
  </si>
  <si>
    <t>Voti non validi</t>
  </si>
  <si>
    <t>Schede bianche</t>
  </si>
  <si>
    <t>Piemonte</t>
  </si>
  <si>
    <t>-</t>
  </si>
  <si>
    <t>Valle d'Aosta</t>
  </si>
  <si>
    <t>Lombardia</t>
  </si>
  <si>
    <t>Trentino -Alto Adige</t>
  </si>
  <si>
    <t>Veneto</t>
  </si>
  <si>
    <t>Friuli-Venezia Giulia</t>
  </si>
  <si>
    <t>Liguria</t>
  </si>
  <si>
    <t>Emilia-R.</t>
  </si>
  <si>
    <t>Toscana</t>
  </si>
  <si>
    <t>Umbria</t>
  </si>
  <si>
    <t>Marche</t>
  </si>
  <si>
    <t>Lazio</t>
  </si>
  <si>
    <t>Abruzzi</t>
  </si>
  <si>
    <t xml:space="preserve"> Molise</t>
  </si>
  <si>
    <t>Campania</t>
  </si>
  <si>
    <t>Puglia</t>
  </si>
  <si>
    <t>Basilicata</t>
  </si>
  <si>
    <t>Calabria</t>
  </si>
  <si>
    <t>Sicilia</t>
  </si>
  <si>
    <t>Sardegna</t>
  </si>
  <si>
    <t>Valori percentuali</t>
  </si>
  <si>
    <t>% votanti su elettori</t>
  </si>
  <si>
    <t>% di voti validi sui votanti</t>
  </si>
  <si>
    <t>% di voti non validi sui votanti</t>
  </si>
  <si>
    <t>% di schede bianche sui voti non validi</t>
  </si>
  <si>
    <t>Regioni</t>
  </si>
  <si>
    <t>1987 - Elezioni del Senato, 14 giugno (per regione)</t>
  </si>
  <si>
    <t>Totale voti validi</t>
  </si>
  <si>
    <t>LL           Lega lombarda</t>
  </si>
  <si>
    <t>PSd'Azione</t>
  </si>
  <si>
    <t>PPST</t>
  </si>
  <si>
    <t>DP    Democrazia proletaria</t>
  </si>
  <si>
    <t>PRI        Partito radicale</t>
  </si>
  <si>
    <t>PLI</t>
  </si>
  <si>
    <t>PSDI</t>
  </si>
  <si>
    <t>PRI</t>
  </si>
  <si>
    <t>MSI-DN</t>
  </si>
  <si>
    <t>PSI</t>
  </si>
  <si>
    <t>PCI</t>
  </si>
  <si>
    <t>DC</t>
  </si>
  <si>
    <r>
      <t>Fonte</t>
    </r>
    <r>
      <rPr>
        <sz val="10"/>
        <rFont val="Times New Roman"/>
        <family val="1"/>
      </rPr>
      <t>: Ministero dell'Interno, E</t>
    </r>
    <r>
      <rPr>
        <i/>
        <sz val="10"/>
        <rFont val="Times New Roman"/>
        <family val="1"/>
      </rPr>
      <t>lezione del Senato della Repubblica, 14 giugno 1987</t>
    </r>
    <r>
      <rPr>
        <sz val="10"/>
        <rFont val="Times New Roman"/>
        <family val="1"/>
      </rPr>
      <t>, Roma 1990.</t>
    </r>
  </si>
  <si>
    <t>(a) La voce comprende la somma dei contrassegni i cui candidati hanno ottenuto meno di 50.000 voti.</t>
  </si>
  <si>
    <r>
      <t>Nota</t>
    </r>
    <r>
      <rPr>
        <sz val="10"/>
        <rFont val="Times New Roman"/>
        <family val="1"/>
      </rPr>
      <t>: Si tenga presente che al Senato i voti sono distribuiti per contrassegno non per partito poichè il sistema elettorale del Senato è uninominale maggioritario (se il candidato ottiene almeno il 65% dei voti);</t>
    </r>
  </si>
  <si>
    <t>formalmente ogni candidatura è individuale, non di lista. Per motivi di facilità nell'interpretazione e di comparabilità con i dati della Camera abbiamo riportato l'indicazione dei partiti e movimenti corrispondenti ai contrassegni.</t>
  </si>
  <si>
    <t>Valori assoluti</t>
  </si>
  <si>
    <t>Altre liste (a)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</si>
</sst>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173" fontId="6" fillId="0" borderId="1" xfId="0" applyNumberFormat="1" applyFont="1" applyBorder="1" applyAlignment="1">
      <alignment horizontal="right" wrapText="1"/>
    </xf>
    <xf numFmtId="173" fontId="6" fillId="0" borderId="1" xfId="0" applyNumberFormat="1" applyFont="1" applyBorder="1" applyAlignment="1">
      <alignment horizontal="left" wrapText="1"/>
    </xf>
    <xf numFmtId="170" fontId="5" fillId="0" borderId="0" xfId="0" applyFont="1" applyAlignment="1" applyProtection="1">
      <alignment horizontal="left"/>
      <protection/>
    </xf>
    <xf numFmtId="3" fontId="6" fillId="0" borderId="0" xfId="0" applyNumberFormat="1" applyFont="1" applyAlignment="1" applyProtection="1">
      <alignment horizontal="left"/>
      <protection/>
    </xf>
    <xf numFmtId="170" fontId="6" fillId="0" borderId="0" xfId="0" applyFont="1" applyAlignment="1">
      <alignment/>
    </xf>
    <xf numFmtId="3" fontId="6" fillId="0" borderId="2" xfId="0" applyNumberFormat="1" applyFont="1" applyBorder="1" applyAlignment="1" applyProtection="1">
      <alignment horizontal="left"/>
      <protection/>
    </xf>
    <xf numFmtId="173" fontId="6" fillId="0" borderId="0" xfId="0" applyNumberFormat="1" applyFont="1" applyBorder="1" applyAlignment="1">
      <alignment horizontal="right" wrapText="1"/>
    </xf>
    <xf numFmtId="170" fontId="7" fillId="0" borderId="0" xfId="0" applyFont="1" applyAlignment="1">
      <alignment/>
    </xf>
    <xf numFmtId="170" fontId="5" fillId="0" borderId="0" xfId="0" applyFont="1" applyAlignment="1">
      <alignment horizontal="right"/>
    </xf>
    <xf numFmtId="170" fontId="5" fillId="0" borderId="0" xfId="0" applyFont="1" applyAlignment="1">
      <alignment/>
    </xf>
    <xf numFmtId="170" fontId="5" fillId="0" borderId="0" xfId="0" applyFont="1" applyBorder="1" applyAlignment="1">
      <alignment horizontal="right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Alignment="1" applyProtection="1">
      <alignment/>
      <protection/>
    </xf>
    <xf numFmtId="170" fontId="5" fillId="0" borderId="0" xfId="0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0" borderId="2" xfId="0" applyNumberFormat="1" applyFont="1" applyBorder="1" applyAlignment="1" applyProtection="1">
      <alignment horizontal="right"/>
      <protection/>
    </xf>
    <xf numFmtId="3" fontId="5" fillId="0" borderId="2" xfId="0" applyNumberFormat="1" applyFont="1" applyBorder="1" applyAlignment="1">
      <alignment horizontal="right"/>
    </xf>
    <xf numFmtId="171" fontId="5" fillId="0" borderId="0" xfId="0" applyNumberFormat="1" applyFont="1" applyAlignment="1" applyProtection="1">
      <alignment horizontal="right"/>
      <protection/>
    </xf>
    <xf numFmtId="173" fontId="5" fillId="0" borderId="0" xfId="0" applyNumberFormat="1" applyFont="1" applyAlignment="1">
      <alignment horizontal="right"/>
    </xf>
    <xf numFmtId="173" fontId="5" fillId="0" borderId="0" xfId="0" applyNumberFormat="1" applyFont="1" applyBorder="1" applyAlignment="1">
      <alignment horizontal="right"/>
    </xf>
    <xf numFmtId="173" fontId="5" fillId="0" borderId="2" xfId="0" applyNumberFormat="1" applyFont="1" applyBorder="1" applyAlignment="1">
      <alignment horizontal="right"/>
    </xf>
    <xf numFmtId="170" fontId="6" fillId="0" borderId="0" xfId="0" applyFont="1" applyAlignment="1" applyProtection="1">
      <alignment horizontal="left"/>
      <protection/>
    </xf>
    <xf numFmtId="170" fontId="8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59"/>
  <sheetViews>
    <sheetView tabSelected="1" workbookViewId="0" topLeftCell="A1">
      <selection activeCell="A1" sqref="A1"/>
    </sheetView>
  </sheetViews>
  <sheetFormatPr defaultColWidth="9.625" defaultRowHeight="12.75"/>
  <cols>
    <col min="1" max="1" width="15.625" style="11" customWidth="1"/>
    <col min="2" max="29" width="9.625" style="10" customWidth="1"/>
    <col min="30" max="16384" width="9.625" style="11" customWidth="1"/>
  </cols>
  <sheetData>
    <row r="1" ht="15.75">
      <c r="A1" s="25" t="s">
        <v>41</v>
      </c>
    </row>
    <row r="2" spans="1:24" ht="12.75">
      <c r="A2" s="24"/>
      <c r="X2" s="12"/>
    </row>
    <row r="3" spans="1:24" ht="12.75">
      <c r="A3" s="24"/>
      <c r="X3" s="12"/>
    </row>
    <row r="4" spans="1:24" ht="12.75">
      <c r="A4" s="4" t="s">
        <v>59</v>
      </c>
      <c r="X4" s="12"/>
    </row>
    <row r="5" spans="1:29" ht="38.25">
      <c r="A5" s="3" t="s">
        <v>40</v>
      </c>
      <c r="B5" s="2" t="s">
        <v>54</v>
      </c>
      <c r="C5" s="2" t="s">
        <v>53</v>
      </c>
      <c r="D5" s="2" t="s">
        <v>52</v>
      </c>
      <c r="E5" s="2" t="s">
        <v>51</v>
      </c>
      <c r="F5" s="2" t="s">
        <v>50</v>
      </c>
      <c r="G5" s="2" t="s">
        <v>49</v>
      </c>
      <c r="H5" s="2" t="s">
        <v>48</v>
      </c>
      <c r="I5" s="2" t="s">
        <v>47</v>
      </c>
      <c r="J5" s="2" t="s">
        <v>46</v>
      </c>
      <c r="K5" s="2" t="s">
        <v>0</v>
      </c>
      <c r="L5" s="2" t="s">
        <v>1</v>
      </c>
      <c r="M5" s="2" t="s">
        <v>2</v>
      </c>
      <c r="N5" s="2" t="s">
        <v>3</v>
      </c>
      <c r="O5" s="2" t="s">
        <v>4</v>
      </c>
      <c r="P5" s="2" t="s">
        <v>45</v>
      </c>
      <c r="Q5" s="2" t="s">
        <v>5</v>
      </c>
      <c r="R5" s="2" t="s">
        <v>6</v>
      </c>
      <c r="S5" s="2" t="s">
        <v>44</v>
      </c>
      <c r="T5" s="2" t="s">
        <v>43</v>
      </c>
      <c r="U5" s="2" t="s">
        <v>7</v>
      </c>
      <c r="V5" s="2" t="s">
        <v>60</v>
      </c>
      <c r="W5" s="2" t="s">
        <v>42</v>
      </c>
      <c r="X5" s="8"/>
      <c r="Y5" s="2" t="s">
        <v>9</v>
      </c>
      <c r="Z5" s="2" t="s">
        <v>10</v>
      </c>
      <c r="AA5" s="2" t="s">
        <v>11</v>
      </c>
      <c r="AB5" s="2" t="s">
        <v>12</v>
      </c>
      <c r="AC5" s="2" t="s">
        <v>13</v>
      </c>
    </row>
    <row r="6" spans="1:31" s="17" customFormat="1" ht="12.75">
      <c r="A6" s="5" t="s">
        <v>14</v>
      </c>
      <c r="B6" s="13">
        <v>752920</v>
      </c>
      <c r="C6" s="13">
        <v>698174</v>
      </c>
      <c r="D6" s="13">
        <v>342859</v>
      </c>
      <c r="E6" s="13">
        <v>123037</v>
      </c>
      <c r="F6" s="13">
        <v>138379</v>
      </c>
      <c r="G6" s="13">
        <v>110937</v>
      </c>
      <c r="H6" s="13">
        <v>117919</v>
      </c>
      <c r="I6" s="13">
        <v>98523</v>
      </c>
      <c r="J6" s="13">
        <v>41306</v>
      </c>
      <c r="K6" s="13">
        <v>69656</v>
      </c>
      <c r="L6" s="13">
        <v>3673</v>
      </c>
      <c r="M6" s="13">
        <v>24071</v>
      </c>
      <c r="N6" s="13" t="s">
        <v>15</v>
      </c>
      <c r="O6" s="13" t="s">
        <v>15</v>
      </c>
      <c r="P6" s="13" t="s">
        <v>15</v>
      </c>
      <c r="Q6" s="13">
        <v>51340</v>
      </c>
      <c r="R6" s="13">
        <v>60742</v>
      </c>
      <c r="S6" s="13" t="s">
        <v>15</v>
      </c>
      <c r="T6" s="13" t="s">
        <v>15</v>
      </c>
      <c r="U6" s="13" t="s">
        <v>15</v>
      </c>
      <c r="V6" s="13">
        <v>13915</v>
      </c>
      <c r="W6" s="13">
        <f aca="true" t="shared" si="0" ref="W6:W25">SUM(B6:V6)</f>
        <v>2647451</v>
      </c>
      <c r="X6" s="14"/>
      <c r="Y6" s="13">
        <v>3122869</v>
      </c>
      <c r="Z6" s="13">
        <v>2832368</v>
      </c>
      <c r="AA6" s="13">
        <f aca="true" t="shared" si="1" ref="AA6:AA25">W6</f>
        <v>2647451</v>
      </c>
      <c r="AB6" s="1">
        <f aca="true" t="shared" si="2" ref="AB6:AB25">Z6-AA6</f>
        <v>184917</v>
      </c>
      <c r="AC6" s="13">
        <v>86562</v>
      </c>
      <c r="AD6" s="15"/>
      <c r="AE6" s="16"/>
    </row>
    <row r="7" spans="1:31" s="17" customFormat="1" ht="12.75">
      <c r="A7" s="6" t="s">
        <v>16</v>
      </c>
      <c r="B7" s="13" t="s">
        <v>15</v>
      </c>
      <c r="C7" s="10" t="s">
        <v>15</v>
      </c>
      <c r="D7" s="13" t="s">
        <v>15</v>
      </c>
      <c r="E7" s="13">
        <v>2629</v>
      </c>
      <c r="F7" s="13" t="s">
        <v>15</v>
      </c>
      <c r="G7" s="13" t="s">
        <v>15</v>
      </c>
      <c r="H7" s="13" t="s">
        <v>15</v>
      </c>
      <c r="I7" s="13" t="s">
        <v>15</v>
      </c>
      <c r="J7" s="13" t="s">
        <v>15</v>
      </c>
      <c r="K7" s="13" t="s">
        <v>15</v>
      </c>
      <c r="L7" s="13" t="s">
        <v>15</v>
      </c>
      <c r="M7" s="13">
        <v>1692</v>
      </c>
      <c r="N7" s="13" t="s">
        <v>15</v>
      </c>
      <c r="O7" s="13" t="s">
        <v>15</v>
      </c>
      <c r="P7" s="13" t="s">
        <v>15</v>
      </c>
      <c r="Q7" s="13" t="s">
        <v>15</v>
      </c>
      <c r="R7" s="13" t="s">
        <v>15</v>
      </c>
      <c r="S7" s="13" t="s">
        <v>15</v>
      </c>
      <c r="T7" s="13" t="s">
        <v>15</v>
      </c>
      <c r="U7" s="13" t="s">
        <v>15</v>
      </c>
      <c r="V7" s="13">
        <v>61256</v>
      </c>
      <c r="W7" s="13">
        <f t="shared" si="0"/>
        <v>65577</v>
      </c>
      <c r="X7" s="14"/>
      <c r="Y7" s="13">
        <v>81330</v>
      </c>
      <c r="Z7" s="13">
        <v>71871</v>
      </c>
      <c r="AA7" s="13">
        <f t="shared" si="1"/>
        <v>65577</v>
      </c>
      <c r="AB7" s="1">
        <f t="shared" si="2"/>
        <v>6294</v>
      </c>
      <c r="AC7" s="13">
        <v>3228</v>
      </c>
      <c r="AE7" s="16"/>
    </row>
    <row r="8" spans="1:31" s="17" customFormat="1" ht="12.75">
      <c r="A8" s="5" t="s">
        <v>17</v>
      </c>
      <c r="B8" s="13">
        <v>1845626</v>
      </c>
      <c r="C8" s="13">
        <v>1319356</v>
      </c>
      <c r="D8" s="13">
        <v>901296</v>
      </c>
      <c r="E8" s="1">
        <v>249470</v>
      </c>
      <c r="F8" s="13">
        <v>217157</v>
      </c>
      <c r="G8" s="13">
        <v>127828</v>
      </c>
      <c r="H8" s="13">
        <v>124418</v>
      </c>
      <c r="I8" s="13">
        <v>133181</v>
      </c>
      <c r="J8" s="13">
        <v>108990</v>
      </c>
      <c r="K8" s="13">
        <v>139573</v>
      </c>
      <c r="L8" s="13">
        <v>7603</v>
      </c>
      <c r="M8" s="13">
        <v>46319</v>
      </c>
      <c r="N8" s="13" t="s">
        <v>15</v>
      </c>
      <c r="O8" s="13" t="s">
        <v>15</v>
      </c>
      <c r="P8" s="13" t="s">
        <v>15</v>
      </c>
      <c r="Q8" s="13" t="s">
        <v>15</v>
      </c>
      <c r="R8" s="13" t="s">
        <v>15</v>
      </c>
      <c r="S8" s="13" t="s">
        <v>15</v>
      </c>
      <c r="T8" s="13">
        <v>137276</v>
      </c>
      <c r="U8" s="13" t="s">
        <v>15</v>
      </c>
      <c r="V8" s="13">
        <v>2695</v>
      </c>
      <c r="W8" s="13">
        <f t="shared" si="0"/>
        <v>5360788</v>
      </c>
      <c r="X8" s="14"/>
      <c r="Y8" s="13">
        <v>6063800</v>
      </c>
      <c r="Z8" s="13">
        <v>5623237</v>
      </c>
      <c r="AA8" s="13">
        <f t="shared" si="1"/>
        <v>5360788</v>
      </c>
      <c r="AB8" s="1">
        <f t="shared" si="2"/>
        <v>262449</v>
      </c>
      <c r="AC8" s="13">
        <v>141522</v>
      </c>
      <c r="AD8" s="15"/>
      <c r="AE8" s="16"/>
    </row>
    <row r="9" spans="1:31" s="17" customFormat="1" ht="12.75">
      <c r="A9" s="5" t="s">
        <v>18</v>
      </c>
      <c r="B9" s="13">
        <v>140744</v>
      </c>
      <c r="C9" s="13">
        <v>45770</v>
      </c>
      <c r="D9" s="13" t="s">
        <v>15</v>
      </c>
      <c r="E9" s="1">
        <v>37571</v>
      </c>
      <c r="F9" s="13">
        <v>14611</v>
      </c>
      <c r="G9" s="13" t="s">
        <v>15</v>
      </c>
      <c r="H9" s="13">
        <v>6001</v>
      </c>
      <c r="I9" s="13" t="s">
        <v>15</v>
      </c>
      <c r="J9" s="13">
        <v>9414</v>
      </c>
      <c r="K9" s="13" t="s">
        <v>15</v>
      </c>
      <c r="L9" s="13">
        <v>846</v>
      </c>
      <c r="M9" s="13">
        <v>4779</v>
      </c>
      <c r="N9" s="13" t="s">
        <v>15</v>
      </c>
      <c r="O9" s="13">
        <v>58501</v>
      </c>
      <c r="P9" s="13">
        <v>171539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>
        <v>8551</v>
      </c>
      <c r="W9" s="13">
        <f t="shared" si="0"/>
        <v>498327</v>
      </c>
      <c r="X9" s="14"/>
      <c r="Y9" s="13">
        <v>586295</v>
      </c>
      <c r="Z9" s="13">
        <v>533603</v>
      </c>
      <c r="AA9" s="13">
        <f t="shared" si="1"/>
        <v>498327</v>
      </c>
      <c r="AB9" s="1">
        <f t="shared" si="2"/>
        <v>35276</v>
      </c>
      <c r="AC9" s="13">
        <v>23059</v>
      </c>
      <c r="AE9" s="16"/>
    </row>
    <row r="10" spans="1:31" s="17" customFormat="1" ht="12.75">
      <c r="A10" s="5" t="s">
        <v>19</v>
      </c>
      <c r="B10" s="13">
        <v>1155832</v>
      </c>
      <c r="C10" s="13">
        <v>504266</v>
      </c>
      <c r="D10" s="13">
        <v>378253</v>
      </c>
      <c r="E10" s="1">
        <v>104108</v>
      </c>
      <c r="F10" s="13">
        <v>81362</v>
      </c>
      <c r="G10" s="13">
        <v>71930</v>
      </c>
      <c r="H10" s="13">
        <v>54104</v>
      </c>
      <c r="I10" s="13">
        <v>63549</v>
      </c>
      <c r="J10" s="13">
        <v>41109</v>
      </c>
      <c r="K10" s="13">
        <v>79268</v>
      </c>
      <c r="L10" s="13">
        <v>4730</v>
      </c>
      <c r="M10" s="13">
        <v>85649</v>
      </c>
      <c r="N10" s="13" t="s">
        <v>15</v>
      </c>
      <c r="O10" s="13" t="s">
        <v>15</v>
      </c>
      <c r="P10" s="13" t="s">
        <v>15</v>
      </c>
      <c r="Q10" s="13" t="s">
        <v>15</v>
      </c>
      <c r="R10" s="13" t="s">
        <v>15</v>
      </c>
      <c r="S10" s="13" t="s">
        <v>15</v>
      </c>
      <c r="T10" s="13" t="s">
        <v>15</v>
      </c>
      <c r="U10" s="13" t="s">
        <v>15</v>
      </c>
      <c r="V10" s="13" t="s">
        <v>15</v>
      </c>
      <c r="W10" s="13">
        <f t="shared" si="0"/>
        <v>2624160</v>
      </c>
      <c r="X10" s="13"/>
      <c r="Y10" s="13">
        <v>2992938</v>
      </c>
      <c r="Z10" s="13">
        <v>2756721</v>
      </c>
      <c r="AA10" s="13">
        <f t="shared" si="1"/>
        <v>2624160</v>
      </c>
      <c r="AB10" s="1">
        <f t="shared" si="2"/>
        <v>132561</v>
      </c>
      <c r="AC10" s="13">
        <v>68730</v>
      </c>
      <c r="AE10" s="16"/>
    </row>
    <row r="11" spans="1:31" s="17" customFormat="1" ht="12.75">
      <c r="A11" s="5" t="s">
        <v>20</v>
      </c>
      <c r="B11" s="13">
        <v>274386</v>
      </c>
      <c r="C11" s="13">
        <v>161695</v>
      </c>
      <c r="D11" s="13">
        <v>149985</v>
      </c>
      <c r="E11" s="1">
        <v>50466</v>
      </c>
      <c r="F11" s="13">
        <v>29806</v>
      </c>
      <c r="G11" s="13" t="s">
        <v>15</v>
      </c>
      <c r="H11" s="13">
        <v>21757</v>
      </c>
      <c r="I11" s="13" t="s">
        <v>15</v>
      </c>
      <c r="J11" s="13">
        <v>11733</v>
      </c>
      <c r="K11" s="13">
        <v>26290</v>
      </c>
      <c r="L11" s="13">
        <v>1840</v>
      </c>
      <c r="M11" s="13">
        <v>8200</v>
      </c>
      <c r="N11" s="13" t="s">
        <v>15</v>
      </c>
      <c r="O11" s="13" t="s">
        <v>15</v>
      </c>
      <c r="P11" s="13" t="s">
        <v>15</v>
      </c>
      <c r="Q11" s="13" t="s">
        <v>15</v>
      </c>
      <c r="R11" s="13" t="s">
        <v>15</v>
      </c>
      <c r="S11" s="13" t="s">
        <v>15</v>
      </c>
      <c r="T11" s="13" t="s">
        <v>15</v>
      </c>
      <c r="U11" s="13" t="s">
        <v>15</v>
      </c>
      <c r="V11" s="13">
        <v>23205</v>
      </c>
      <c r="W11" s="13">
        <f t="shared" si="0"/>
        <v>759363</v>
      </c>
      <c r="X11" s="13"/>
      <c r="Y11" s="13">
        <v>906006</v>
      </c>
      <c r="Z11" s="13">
        <v>803453</v>
      </c>
      <c r="AA11" s="13">
        <f t="shared" si="1"/>
        <v>759363</v>
      </c>
      <c r="AB11" s="1">
        <f t="shared" si="2"/>
        <v>44090</v>
      </c>
      <c r="AC11" s="13">
        <v>21839</v>
      </c>
      <c r="AE11" s="16"/>
    </row>
    <row r="12" spans="1:31" s="17" customFormat="1" ht="12.75">
      <c r="A12" s="5" t="s">
        <v>21</v>
      </c>
      <c r="B12" s="13">
        <v>329553</v>
      </c>
      <c r="C12" s="13">
        <v>374858</v>
      </c>
      <c r="D12" s="13" t="s">
        <v>15</v>
      </c>
      <c r="E12" s="1">
        <v>61958</v>
      </c>
      <c r="F12" s="13">
        <v>47442</v>
      </c>
      <c r="G12" s="13" t="s">
        <v>15</v>
      </c>
      <c r="H12" s="13">
        <v>32803</v>
      </c>
      <c r="I12" s="13" t="s">
        <v>15</v>
      </c>
      <c r="J12" s="13">
        <v>19549</v>
      </c>
      <c r="K12" s="13">
        <v>41829</v>
      </c>
      <c r="L12" s="13">
        <v>3230</v>
      </c>
      <c r="M12" s="13">
        <v>18537</v>
      </c>
      <c r="N12" s="13">
        <v>158142</v>
      </c>
      <c r="O12" s="13" t="s">
        <v>15</v>
      </c>
      <c r="P12" s="13" t="s">
        <v>15</v>
      </c>
      <c r="Q12" s="13" t="s">
        <v>15</v>
      </c>
      <c r="R12" s="13" t="s">
        <v>15</v>
      </c>
      <c r="S12" s="13" t="s">
        <v>15</v>
      </c>
      <c r="T12" s="13" t="s">
        <v>15</v>
      </c>
      <c r="U12" s="13" t="s">
        <v>15</v>
      </c>
      <c r="V12" s="13" t="s">
        <v>15</v>
      </c>
      <c r="W12" s="13">
        <f t="shared" si="0"/>
        <v>1087901</v>
      </c>
      <c r="X12" s="13"/>
      <c r="Y12" s="13">
        <v>1312957</v>
      </c>
      <c r="Z12" s="13">
        <v>1161310</v>
      </c>
      <c r="AA12" s="13">
        <f t="shared" si="1"/>
        <v>1087901</v>
      </c>
      <c r="AB12" s="1">
        <f t="shared" si="2"/>
        <v>73409</v>
      </c>
      <c r="AC12" s="13">
        <v>36070</v>
      </c>
      <c r="AE12" s="16"/>
    </row>
    <row r="13" spans="1:31" s="17" customFormat="1" ht="12.75">
      <c r="A13" s="5" t="s">
        <v>22</v>
      </c>
      <c r="B13" s="13">
        <v>649531</v>
      </c>
      <c r="C13" s="13">
        <v>1201091</v>
      </c>
      <c r="D13" s="13" t="s">
        <v>15</v>
      </c>
      <c r="E13" s="1">
        <v>103162</v>
      </c>
      <c r="F13" s="13">
        <v>124070</v>
      </c>
      <c r="G13" s="13" t="s">
        <v>15</v>
      </c>
      <c r="H13" s="13">
        <v>43277</v>
      </c>
      <c r="I13" s="13" t="s">
        <v>15</v>
      </c>
      <c r="J13" s="13">
        <v>33918</v>
      </c>
      <c r="K13" s="13">
        <v>61514</v>
      </c>
      <c r="L13" s="13">
        <v>3431</v>
      </c>
      <c r="M13" s="13">
        <v>15044</v>
      </c>
      <c r="N13" s="13">
        <v>344762</v>
      </c>
      <c r="O13" s="13" t="s">
        <v>15</v>
      </c>
      <c r="P13" s="13" t="s">
        <v>15</v>
      </c>
      <c r="Q13" s="13" t="s">
        <v>15</v>
      </c>
      <c r="R13" s="13" t="s">
        <v>15</v>
      </c>
      <c r="S13" s="13" t="s">
        <v>15</v>
      </c>
      <c r="T13" s="13" t="s">
        <v>15</v>
      </c>
      <c r="U13" s="13" t="s">
        <v>15</v>
      </c>
      <c r="V13" s="13">
        <v>28022</v>
      </c>
      <c r="W13" s="13">
        <f t="shared" si="0"/>
        <v>2607822</v>
      </c>
      <c r="X13" s="13"/>
      <c r="Y13" s="13">
        <v>2872255</v>
      </c>
      <c r="Z13" s="13">
        <v>2721805</v>
      </c>
      <c r="AA13" s="13">
        <f t="shared" si="1"/>
        <v>2607822</v>
      </c>
      <c r="AB13" s="1">
        <f t="shared" si="2"/>
        <v>113983</v>
      </c>
      <c r="AC13" s="13">
        <v>69399</v>
      </c>
      <c r="AE13" s="16"/>
    </row>
    <row r="14" spans="1:31" s="17" customFormat="1" ht="12.75">
      <c r="A14" s="5" t="s">
        <v>23</v>
      </c>
      <c r="B14" s="13">
        <v>611181</v>
      </c>
      <c r="C14" s="13">
        <v>1022736</v>
      </c>
      <c r="D14" s="13" t="s">
        <v>15</v>
      </c>
      <c r="E14" s="1">
        <v>102759</v>
      </c>
      <c r="F14" s="13">
        <v>73772</v>
      </c>
      <c r="G14" s="13" t="s">
        <v>15</v>
      </c>
      <c r="H14" s="13">
        <v>26631</v>
      </c>
      <c r="I14" s="13" t="s">
        <v>15</v>
      </c>
      <c r="J14" s="13">
        <v>40343</v>
      </c>
      <c r="K14" s="13">
        <v>56700</v>
      </c>
      <c r="L14" s="13">
        <v>3518</v>
      </c>
      <c r="M14" s="13">
        <v>13317</v>
      </c>
      <c r="N14" s="13">
        <v>292331</v>
      </c>
      <c r="O14" s="13" t="s">
        <v>15</v>
      </c>
      <c r="P14" s="13" t="s">
        <v>15</v>
      </c>
      <c r="Q14" s="13" t="s">
        <v>15</v>
      </c>
      <c r="R14" s="13" t="s">
        <v>15</v>
      </c>
      <c r="S14" s="13" t="s">
        <v>15</v>
      </c>
      <c r="T14" s="13" t="s">
        <v>15</v>
      </c>
      <c r="U14" s="13" t="s">
        <v>15</v>
      </c>
      <c r="V14" s="13">
        <v>21746</v>
      </c>
      <c r="W14" s="13">
        <f t="shared" si="0"/>
        <v>2265034</v>
      </c>
      <c r="X14" s="13"/>
      <c r="Y14" s="13">
        <v>2568829</v>
      </c>
      <c r="Z14" s="13">
        <v>2385992</v>
      </c>
      <c r="AA14" s="13">
        <f t="shared" si="1"/>
        <v>2265034</v>
      </c>
      <c r="AB14" s="1">
        <f t="shared" si="2"/>
        <v>120958</v>
      </c>
      <c r="AC14" s="13">
        <v>68763</v>
      </c>
      <c r="AE14" s="16"/>
    </row>
    <row r="15" spans="1:31" s="17" customFormat="1" ht="12.75">
      <c r="A15" s="5" t="s">
        <v>24</v>
      </c>
      <c r="B15" s="13">
        <v>139986</v>
      </c>
      <c r="C15" s="13">
        <v>226178</v>
      </c>
      <c r="D15" s="13">
        <v>80222</v>
      </c>
      <c r="E15" s="1">
        <v>28620</v>
      </c>
      <c r="F15" s="13">
        <v>11903</v>
      </c>
      <c r="G15" s="13">
        <v>4808</v>
      </c>
      <c r="H15" s="13">
        <v>3548</v>
      </c>
      <c r="I15" s="13">
        <v>6199</v>
      </c>
      <c r="J15" s="13">
        <v>7545</v>
      </c>
      <c r="K15" s="13">
        <v>7481</v>
      </c>
      <c r="L15" s="13">
        <v>534</v>
      </c>
      <c r="M15" s="13">
        <v>1969</v>
      </c>
      <c r="N15" s="13" t="s">
        <v>15</v>
      </c>
      <c r="O15" s="13" t="s">
        <v>15</v>
      </c>
      <c r="P15" s="13" t="s">
        <v>15</v>
      </c>
      <c r="Q15" s="13" t="s">
        <v>15</v>
      </c>
      <c r="R15" s="13" t="s">
        <v>15</v>
      </c>
      <c r="S15" s="13" t="s">
        <v>15</v>
      </c>
      <c r="T15" s="13" t="s">
        <v>15</v>
      </c>
      <c r="U15" s="13" t="s">
        <v>15</v>
      </c>
      <c r="V15" s="13" t="s">
        <v>15</v>
      </c>
      <c r="W15" s="13">
        <f t="shared" si="0"/>
        <v>518993</v>
      </c>
      <c r="X15" s="13"/>
      <c r="Y15" s="13">
        <v>589849</v>
      </c>
      <c r="Z15" s="13">
        <v>543650</v>
      </c>
      <c r="AA15" s="13">
        <f t="shared" si="1"/>
        <v>518993</v>
      </c>
      <c r="AB15" s="1">
        <f t="shared" si="2"/>
        <v>24657</v>
      </c>
      <c r="AC15" s="13">
        <v>11870</v>
      </c>
      <c r="AD15" s="15"/>
      <c r="AE15" s="16"/>
    </row>
    <row r="16" spans="1:31" s="17" customFormat="1" ht="12.75">
      <c r="A16" s="5" t="s">
        <v>25</v>
      </c>
      <c r="B16" s="13">
        <v>310130</v>
      </c>
      <c r="C16" s="13">
        <v>317252</v>
      </c>
      <c r="D16" s="13">
        <v>106603</v>
      </c>
      <c r="E16" s="1">
        <v>47930</v>
      </c>
      <c r="F16" s="13">
        <v>28941</v>
      </c>
      <c r="G16" s="13">
        <v>17664</v>
      </c>
      <c r="H16" s="13">
        <v>7854</v>
      </c>
      <c r="I16" s="13">
        <v>13410</v>
      </c>
      <c r="J16" s="13">
        <v>10254</v>
      </c>
      <c r="K16" s="13">
        <v>16810</v>
      </c>
      <c r="L16" s="13">
        <v>774</v>
      </c>
      <c r="M16" s="13">
        <v>5159</v>
      </c>
      <c r="N16" s="13" t="s">
        <v>15</v>
      </c>
      <c r="O16" s="13" t="s">
        <v>15</v>
      </c>
      <c r="P16" s="13" t="s">
        <v>15</v>
      </c>
      <c r="Q16" s="13" t="s">
        <v>15</v>
      </c>
      <c r="R16" s="13" t="s">
        <v>15</v>
      </c>
      <c r="S16" s="13" t="s">
        <v>15</v>
      </c>
      <c r="T16" s="13" t="s">
        <v>15</v>
      </c>
      <c r="U16" s="13" t="s">
        <v>15</v>
      </c>
      <c r="V16" s="13" t="s">
        <v>15</v>
      </c>
      <c r="W16" s="13">
        <f t="shared" si="0"/>
        <v>882781</v>
      </c>
      <c r="X16" s="13"/>
      <c r="Y16" s="13">
        <v>1023809</v>
      </c>
      <c r="Z16" s="13">
        <v>933738</v>
      </c>
      <c r="AA16" s="13">
        <f t="shared" si="1"/>
        <v>882781</v>
      </c>
      <c r="AB16" s="1">
        <f t="shared" si="2"/>
        <v>50957</v>
      </c>
      <c r="AC16" s="13">
        <v>27108</v>
      </c>
      <c r="AE16" s="16"/>
    </row>
    <row r="17" spans="1:31" s="17" customFormat="1" ht="12.75">
      <c r="A17" s="5" t="s">
        <v>26</v>
      </c>
      <c r="B17" s="13">
        <v>986017</v>
      </c>
      <c r="C17" s="13">
        <v>815586</v>
      </c>
      <c r="D17" s="13">
        <v>380145</v>
      </c>
      <c r="E17" s="1">
        <v>271477</v>
      </c>
      <c r="F17" s="13">
        <v>104491</v>
      </c>
      <c r="G17" s="13">
        <v>79963</v>
      </c>
      <c r="H17" s="13">
        <v>59288</v>
      </c>
      <c r="I17" s="13">
        <v>92304</v>
      </c>
      <c r="J17" s="13">
        <v>49027</v>
      </c>
      <c r="K17" s="13">
        <v>69601</v>
      </c>
      <c r="L17" s="13">
        <v>5969</v>
      </c>
      <c r="M17" s="13">
        <v>24002</v>
      </c>
      <c r="N17" s="13" t="s">
        <v>15</v>
      </c>
      <c r="O17" s="13" t="s">
        <v>15</v>
      </c>
      <c r="P17" s="13" t="s">
        <v>15</v>
      </c>
      <c r="Q17" s="13" t="s">
        <v>15</v>
      </c>
      <c r="R17" s="13" t="s">
        <v>15</v>
      </c>
      <c r="S17" s="13" t="s">
        <v>15</v>
      </c>
      <c r="T17" s="13" t="s">
        <v>15</v>
      </c>
      <c r="U17" s="13" t="s">
        <v>15</v>
      </c>
      <c r="V17" s="13">
        <v>11369</v>
      </c>
      <c r="W17" s="13">
        <f t="shared" si="0"/>
        <v>2949239</v>
      </c>
      <c r="X17" s="13"/>
      <c r="Y17" s="13">
        <v>3491045</v>
      </c>
      <c r="Z17" s="13">
        <v>3100675</v>
      </c>
      <c r="AA17" s="13">
        <f t="shared" si="1"/>
        <v>2949239</v>
      </c>
      <c r="AB17" s="1">
        <f t="shared" si="2"/>
        <v>151436</v>
      </c>
      <c r="AC17" s="13">
        <v>59279</v>
      </c>
      <c r="AE17" s="16"/>
    </row>
    <row r="18" spans="1:31" s="17" customFormat="1" ht="12.75">
      <c r="A18" s="5" t="s">
        <v>27</v>
      </c>
      <c r="B18" s="13">
        <v>296811</v>
      </c>
      <c r="C18" s="13">
        <v>212896</v>
      </c>
      <c r="D18" s="13">
        <v>91391</v>
      </c>
      <c r="E18" s="1">
        <v>44397</v>
      </c>
      <c r="F18" s="13">
        <v>11798</v>
      </c>
      <c r="G18" s="13">
        <v>17109</v>
      </c>
      <c r="H18" s="13">
        <v>7525</v>
      </c>
      <c r="I18" s="13">
        <v>13260</v>
      </c>
      <c r="J18" s="13">
        <v>7381</v>
      </c>
      <c r="K18" s="13">
        <v>11362</v>
      </c>
      <c r="L18" s="13">
        <v>700</v>
      </c>
      <c r="M18" s="13">
        <v>3235</v>
      </c>
      <c r="N18" s="13" t="s">
        <v>15</v>
      </c>
      <c r="O18" s="13" t="s">
        <v>15</v>
      </c>
      <c r="P18" s="13" t="s">
        <v>15</v>
      </c>
      <c r="Q18" s="13" t="s">
        <v>15</v>
      </c>
      <c r="R18" s="13" t="s">
        <v>15</v>
      </c>
      <c r="S18" s="13" t="s">
        <v>15</v>
      </c>
      <c r="T18" s="13" t="s">
        <v>15</v>
      </c>
      <c r="U18" s="13" t="s">
        <v>15</v>
      </c>
      <c r="V18" s="13" t="s">
        <v>15</v>
      </c>
      <c r="W18" s="13">
        <f t="shared" si="0"/>
        <v>717865</v>
      </c>
      <c r="X18" s="13"/>
      <c r="Y18" s="13">
        <v>929847</v>
      </c>
      <c r="Z18" s="13">
        <v>763621</v>
      </c>
      <c r="AA18" s="13">
        <f t="shared" si="1"/>
        <v>717865</v>
      </c>
      <c r="AB18" s="1">
        <f t="shared" si="2"/>
        <v>45756</v>
      </c>
      <c r="AC18" s="13">
        <v>21991</v>
      </c>
      <c r="AE18" s="16"/>
    </row>
    <row r="19" spans="1:31" s="17" customFormat="1" ht="12.75">
      <c r="A19" s="6" t="s">
        <v>28</v>
      </c>
      <c r="B19" s="13">
        <v>100408</v>
      </c>
      <c r="C19" s="13" t="s">
        <v>15</v>
      </c>
      <c r="D19" s="13" t="s">
        <v>15</v>
      </c>
      <c r="E19" s="1">
        <v>12075</v>
      </c>
      <c r="F19" s="13">
        <v>4440</v>
      </c>
      <c r="G19" s="13" t="s">
        <v>15</v>
      </c>
      <c r="H19" s="13" t="s">
        <v>15</v>
      </c>
      <c r="I19" s="13" t="s">
        <v>15</v>
      </c>
      <c r="J19" s="13">
        <v>8066</v>
      </c>
      <c r="K19" s="13" t="s">
        <v>15</v>
      </c>
      <c r="L19" s="13">
        <v>2119</v>
      </c>
      <c r="M19" s="13" t="s">
        <v>15</v>
      </c>
      <c r="N19" s="13" t="s">
        <v>15</v>
      </c>
      <c r="O19" s="13" t="s">
        <v>15</v>
      </c>
      <c r="P19" s="13" t="s">
        <v>15</v>
      </c>
      <c r="Q19" s="13" t="s">
        <v>15</v>
      </c>
      <c r="R19" s="13" t="s">
        <v>15</v>
      </c>
      <c r="S19" s="13" t="s">
        <v>15</v>
      </c>
      <c r="T19" s="13" t="s">
        <v>15</v>
      </c>
      <c r="U19" s="13" t="s">
        <v>15</v>
      </c>
      <c r="V19" s="13">
        <v>49297</v>
      </c>
      <c r="W19" s="13">
        <f t="shared" si="0"/>
        <v>176405</v>
      </c>
      <c r="X19" s="13"/>
      <c r="Y19" s="13">
        <v>261972</v>
      </c>
      <c r="Z19" s="13">
        <v>195378</v>
      </c>
      <c r="AA19" s="13">
        <f t="shared" si="1"/>
        <v>176405</v>
      </c>
      <c r="AB19" s="1">
        <f t="shared" si="2"/>
        <v>18973</v>
      </c>
      <c r="AC19" s="13">
        <v>11807</v>
      </c>
      <c r="AE19" s="16"/>
    </row>
    <row r="20" spans="1:31" s="17" customFormat="1" ht="12.75">
      <c r="A20" s="5" t="s">
        <v>29</v>
      </c>
      <c r="B20" s="13">
        <f>225135+745811</f>
        <v>970946</v>
      </c>
      <c r="C20" s="13">
        <v>631785</v>
      </c>
      <c r="D20" s="13">
        <f>106692+284126</f>
        <v>390818</v>
      </c>
      <c r="E20" s="1">
        <v>256998</v>
      </c>
      <c r="F20" s="13">
        <v>116382</v>
      </c>
      <c r="G20" s="1">
        <v>124439</v>
      </c>
      <c r="H20" s="13">
        <v>63146</v>
      </c>
      <c r="I20" s="13">
        <v>50898</v>
      </c>
      <c r="J20" s="13">
        <v>29792</v>
      </c>
      <c r="K20" s="13">
        <v>21107</v>
      </c>
      <c r="L20" s="13">
        <v>2750</v>
      </c>
      <c r="M20" s="13">
        <v>11124</v>
      </c>
      <c r="N20" s="13" t="s">
        <v>15</v>
      </c>
      <c r="O20" s="13" t="s">
        <v>15</v>
      </c>
      <c r="P20" s="13" t="s">
        <v>15</v>
      </c>
      <c r="Q20" s="13" t="s">
        <v>15</v>
      </c>
      <c r="R20" s="13" t="s">
        <v>15</v>
      </c>
      <c r="S20" s="13" t="s">
        <v>15</v>
      </c>
      <c r="T20" s="13" t="s">
        <v>15</v>
      </c>
      <c r="U20" s="13" t="s">
        <v>15</v>
      </c>
      <c r="V20" s="13">
        <v>17476</v>
      </c>
      <c r="W20" s="13">
        <f t="shared" si="0"/>
        <v>2687661</v>
      </c>
      <c r="X20" s="13"/>
      <c r="Y20" s="13">
        <v>3438441</v>
      </c>
      <c r="Z20" s="13">
        <v>2881367</v>
      </c>
      <c r="AA20" s="13">
        <f t="shared" si="1"/>
        <v>2687661</v>
      </c>
      <c r="AB20" s="1">
        <f t="shared" si="2"/>
        <v>193706</v>
      </c>
      <c r="AC20" s="13">
        <v>91337</v>
      </c>
      <c r="AE20" s="11"/>
    </row>
    <row r="21" spans="1:31" s="17" customFormat="1" ht="12.75">
      <c r="A21" s="5" t="s">
        <v>30</v>
      </c>
      <c r="B21" s="13">
        <v>721307</v>
      </c>
      <c r="C21" s="13">
        <v>508822</v>
      </c>
      <c r="D21" s="13">
        <v>298371</v>
      </c>
      <c r="E21" s="1">
        <v>207193</v>
      </c>
      <c r="F21" s="13">
        <v>80441</v>
      </c>
      <c r="G21" s="13">
        <v>92887</v>
      </c>
      <c r="H21" s="13">
        <v>30104</v>
      </c>
      <c r="I21" s="13">
        <v>33878</v>
      </c>
      <c r="J21" s="13">
        <v>13840</v>
      </c>
      <c r="K21" s="13">
        <v>30164</v>
      </c>
      <c r="L21" s="13">
        <v>1972</v>
      </c>
      <c r="M21" s="13">
        <v>8586</v>
      </c>
      <c r="N21" s="13" t="s">
        <v>15</v>
      </c>
      <c r="O21" s="13" t="s">
        <v>15</v>
      </c>
      <c r="P21" s="13" t="s">
        <v>15</v>
      </c>
      <c r="Q21" s="13" t="s">
        <v>15</v>
      </c>
      <c r="R21" s="13" t="s">
        <v>15</v>
      </c>
      <c r="S21" s="13" t="s">
        <v>15</v>
      </c>
      <c r="T21" s="13" t="s">
        <v>15</v>
      </c>
      <c r="U21" s="13" t="s">
        <v>15</v>
      </c>
      <c r="V21" s="13" t="s">
        <v>15</v>
      </c>
      <c r="W21" s="13">
        <f t="shared" si="0"/>
        <v>2027565</v>
      </c>
      <c r="X21" s="13"/>
      <c r="Y21" s="13">
        <v>2499885</v>
      </c>
      <c r="Z21" s="13">
        <v>2164451</v>
      </c>
      <c r="AA21" s="13">
        <f t="shared" si="1"/>
        <v>2027565</v>
      </c>
      <c r="AB21" s="1">
        <f t="shared" si="2"/>
        <v>136886</v>
      </c>
      <c r="AC21" s="13">
        <v>56069</v>
      </c>
      <c r="AE21" s="11"/>
    </row>
    <row r="22" spans="1:31" s="17" customFormat="1" ht="12.75">
      <c r="A22" s="5" t="s">
        <v>31</v>
      </c>
      <c r="B22" s="13">
        <v>135699</v>
      </c>
      <c r="C22" s="13">
        <v>89661</v>
      </c>
      <c r="D22" s="13">
        <v>45508</v>
      </c>
      <c r="E22" s="1">
        <v>18051</v>
      </c>
      <c r="F22" s="13">
        <v>4497</v>
      </c>
      <c r="G22" s="13">
        <v>12993</v>
      </c>
      <c r="H22" s="13">
        <v>2366</v>
      </c>
      <c r="I22" s="13">
        <v>2944</v>
      </c>
      <c r="J22" s="13">
        <v>2905</v>
      </c>
      <c r="K22" s="13">
        <v>2827</v>
      </c>
      <c r="L22" s="13">
        <v>320</v>
      </c>
      <c r="M22" s="13">
        <v>1104</v>
      </c>
      <c r="N22" s="13" t="s">
        <v>15</v>
      </c>
      <c r="O22" s="13" t="s">
        <v>15</v>
      </c>
      <c r="P22" s="13" t="s">
        <v>15</v>
      </c>
      <c r="Q22" s="13" t="s">
        <v>15</v>
      </c>
      <c r="R22" s="13" t="s">
        <v>15</v>
      </c>
      <c r="S22" s="13" t="s">
        <v>15</v>
      </c>
      <c r="T22" s="13" t="s">
        <v>15</v>
      </c>
      <c r="U22" s="13" t="s">
        <v>15</v>
      </c>
      <c r="V22" s="13" t="s">
        <v>15</v>
      </c>
      <c r="W22" s="13">
        <f t="shared" si="0"/>
        <v>318875</v>
      </c>
      <c r="X22" s="13"/>
      <c r="Y22" s="13">
        <v>407080</v>
      </c>
      <c r="Z22" s="13">
        <v>345067</v>
      </c>
      <c r="AA22" s="13">
        <f t="shared" si="1"/>
        <v>318875</v>
      </c>
      <c r="AB22" s="1">
        <f t="shared" si="2"/>
        <v>26192</v>
      </c>
      <c r="AC22" s="13">
        <v>9997</v>
      </c>
      <c r="AE22" s="11"/>
    </row>
    <row r="23" spans="1:31" s="17" customFormat="1" ht="12.75">
      <c r="A23" s="5" t="s">
        <v>32</v>
      </c>
      <c r="B23" s="13">
        <v>348303</v>
      </c>
      <c r="C23" s="13">
        <v>294872</v>
      </c>
      <c r="D23" s="13" t="s">
        <v>15</v>
      </c>
      <c r="E23" s="1">
        <v>101675</v>
      </c>
      <c r="F23" s="13">
        <v>17246</v>
      </c>
      <c r="G23" s="13" t="s">
        <v>15</v>
      </c>
      <c r="H23" s="13">
        <v>9048</v>
      </c>
      <c r="I23" s="13" t="s">
        <v>15</v>
      </c>
      <c r="J23" s="13">
        <v>17220</v>
      </c>
      <c r="K23" s="13" t="s">
        <v>15</v>
      </c>
      <c r="L23" s="13">
        <v>1577</v>
      </c>
      <c r="M23" s="13">
        <v>6344</v>
      </c>
      <c r="N23" s="13">
        <v>166980</v>
      </c>
      <c r="O23" s="13" t="s">
        <v>15</v>
      </c>
      <c r="P23" s="13" t="s">
        <v>15</v>
      </c>
      <c r="Q23" s="13" t="s">
        <v>15</v>
      </c>
      <c r="R23" s="13" t="s">
        <v>15</v>
      </c>
      <c r="S23" s="13" t="s">
        <v>15</v>
      </c>
      <c r="T23" s="13" t="s">
        <v>15</v>
      </c>
      <c r="U23" s="13" t="s">
        <v>15</v>
      </c>
      <c r="V23" s="13">
        <v>4812</v>
      </c>
      <c r="W23" s="13">
        <f t="shared" si="0"/>
        <v>968077</v>
      </c>
      <c r="X23" s="13"/>
      <c r="Y23" s="13">
        <v>1388992</v>
      </c>
      <c r="Z23" s="13">
        <v>1060852</v>
      </c>
      <c r="AA23" s="13">
        <f t="shared" si="1"/>
        <v>968077</v>
      </c>
      <c r="AB23" s="1">
        <f t="shared" si="2"/>
        <v>92775</v>
      </c>
      <c r="AC23" s="13">
        <v>43757</v>
      </c>
      <c r="AE23" s="11"/>
    </row>
    <row r="24" spans="1:31" s="17" customFormat="1" ht="12.75">
      <c r="A24" s="5" t="s">
        <v>33</v>
      </c>
      <c r="B24" s="13">
        <v>822700</v>
      </c>
      <c r="C24" s="13">
        <v>519903</v>
      </c>
      <c r="D24" s="13">
        <v>370006</v>
      </c>
      <c r="E24" s="1">
        <v>246672</v>
      </c>
      <c r="F24" s="13">
        <v>141903</v>
      </c>
      <c r="G24" s="13">
        <v>103812</v>
      </c>
      <c r="H24" s="13">
        <v>90541</v>
      </c>
      <c r="I24" s="13">
        <v>64315</v>
      </c>
      <c r="J24" s="13">
        <v>28412</v>
      </c>
      <c r="K24" s="13" t="s">
        <v>15</v>
      </c>
      <c r="L24" s="13">
        <v>3767</v>
      </c>
      <c r="M24" s="13">
        <v>13289</v>
      </c>
      <c r="N24" s="13" t="s">
        <v>15</v>
      </c>
      <c r="O24" s="13" t="s">
        <v>15</v>
      </c>
      <c r="P24" s="13" t="s">
        <v>15</v>
      </c>
      <c r="Q24" s="13" t="s">
        <v>15</v>
      </c>
      <c r="R24" s="13" t="s">
        <v>15</v>
      </c>
      <c r="S24" s="13" t="s">
        <v>15</v>
      </c>
      <c r="T24" s="13" t="s">
        <v>15</v>
      </c>
      <c r="U24" s="13" t="s">
        <v>15</v>
      </c>
      <c r="V24" s="13">
        <v>5258</v>
      </c>
      <c r="W24" s="13">
        <f t="shared" si="0"/>
        <v>2410578</v>
      </c>
      <c r="X24" s="14"/>
      <c r="Y24" s="13">
        <v>3381803</v>
      </c>
      <c r="Z24" s="13">
        <v>2650479</v>
      </c>
      <c r="AA24" s="13">
        <f t="shared" si="1"/>
        <v>2410578</v>
      </c>
      <c r="AB24" s="1">
        <f t="shared" si="2"/>
        <v>239901</v>
      </c>
      <c r="AC24" s="13">
        <v>84244</v>
      </c>
      <c r="AE24" s="11"/>
    </row>
    <row r="25" spans="1:31" s="17" customFormat="1" ht="12.75">
      <c r="A25" s="5" t="s">
        <v>34</v>
      </c>
      <c r="B25" s="1">
        <v>304956</v>
      </c>
      <c r="C25" s="13">
        <v>236678</v>
      </c>
      <c r="D25" s="13" t="s">
        <v>15</v>
      </c>
      <c r="E25" s="1">
        <v>50778</v>
      </c>
      <c r="F25" s="13" t="s">
        <v>15</v>
      </c>
      <c r="G25" s="13" t="s">
        <v>15</v>
      </c>
      <c r="H25" s="13" t="s">
        <v>15</v>
      </c>
      <c r="I25" s="13" t="s">
        <v>15</v>
      </c>
      <c r="J25" s="13">
        <v>12863</v>
      </c>
      <c r="K25" s="13" t="s">
        <v>15</v>
      </c>
      <c r="L25" s="13">
        <v>2437</v>
      </c>
      <c r="M25" s="13">
        <v>6132</v>
      </c>
      <c r="N25" s="13" t="s">
        <v>15</v>
      </c>
      <c r="O25" s="13" t="s">
        <v>15</v>
      </c>
      <c r="P25" s="13" t="s">
        <v>15</v>
      </c>
      <c r="Q25" s="13" t="s">
        <v>15</v>
      </c>
      <c r="R25" s="13" t="s">
        <v>15</v>
      </c>
      <c r="S25" s="13">
        <v>118589</v>
      </c>
      <c r="T25" s="13" t="s">
        <v>15</v>
      </c>
      <c r="U25" s="13">
        <v>84883</v>
      </c>
      <c r="V25" s="13">
        <f>10265+11818</f>
        <v>22083</v>
      </c>
      <c r="W25" s="13">
        <f t="shared" si="0"/>
        <v>839399</v>
      </c>
      <c r="X25" s="14"/>
      <c r="Y25" s="13">
        <v>1031483</v>
      </c>
      <c r="Z25" s="13">
        <v>891592</v>
      </c>
      <c r="AA25" s="13">
        <f t="shared" si="1"/>
        <v>839399</v>
      </c>
      <c r="AB25" s="1">
        <f t="shared" si="2"/>
        <v>52193</v>
      </c>
      <c r="AC25" s="13">
        <v>25166</v>
      </c>
      <c r="AE25" s="11"/>
    </row>
    <row r="26" spans="1:31" s="17" customFormat="1" ht="12.75">
      <c r="A26" s="7" t="s">
        <v>8</v>
      </c>
      <c r="B26" s="18">
        <f aca="true" t="shared" si="3" ref="B26:V26">SUM(B6:B25)</f>
        <v>10897036</v>
      </c>
      <c r="C26" s="18">
        <f t="shared" si="3"/>
        <v>9181579</v>
      </c>
      <c r="D26" s="18">
        <f t="shared" si="3"/>
        <v>3535457</v>
      </c>
      <c r="E26" s="19">
        <f t="shared" si="3"/>
        <v>2121026</v>
      </c>
      <c r="F26" s="19">
        <f t="shared" si="3"/>
        <v>1248641</v>
      </c>
      <c r="G26" s="19">
        <f t="shared" si="3"/>
        <v>764370</v>
      </c>
      <c r="H26" s="18">
        <f t="shared" si="3"/>
        <v>700330</v>
      </c>
      <c r="I26" s="18">
        <f t="shared" si="3"/>
        <v>572461</v>
      </c>
      <c r="J26" s="18">
        <f t="shared" si="3"/>
        <v>493667</v>
      </c>
      <c r="K26" s="18">
        <f t="shared" si="3"/>
        <v>634182</v>
      </c>
      <c r="L26" s="18">
        <f t="shared" si="3"/>
        <v>51790</v>
      </c>
      <c r="M26" s="18">
        <f t="shared" si="3"/>
        <v>298552</v>
      </c>
      <c r="N26" s="18">
        <f t="shared" si="3"/>
        <v>962215</v>
      </c>
      <c r="O26" s="18">
        <f t="shared" si="3"/>
        <v>58501</v>
      </c>
      <c r="P26" s="18">
        <f t="shared" si="3"/>
        <v>171539</v>
      </c>
      <c r="Q26" s="18">
        <f t="shared" si="3"/>
        <v>51340</v>
      </c>
      <c r="R26" s="18">
        <f t="shared" si="3"/>
        <v>60742</v>
      </c>
      <c r="S26" s="18">
        <f t="shared" si="3"/>
        <v>118589</v>
      </c>
      <c r="T26" s="18">
        <f t="shared" si="3"/>
        <v>137276</v>
      </c>
      <c r="U26" s="18">
        <f t="shared" si="3"/>
        <v>84883</v>
      </c>
      <c r="V26" s="18">
        <f t="shared" si="3"/>
        <v>269685</v>
      </c>
      <c r="W26" s="18">
        <f>SUM(B26:V26)</f>
        <v>32413861</v>
      </c>
      <c r="X26" s="14"/>
      <c r="Y26" s="19">
        <f>SUM(Y6:Y25)</f>
        <v>38951485</v>
      </c>
      <c r="Z26" s="19">
        <f>SUM(Z6:Z25)</f>
        <v>34421230</v>
      </c>
      <c r="AA26" s="19">
        <f>SUM(AA6:AA25)</f>
        <v>32413861</v>
      </c>
      <c r="AB26" s="19">
        <f>SUM(AB6:AB25)</f>
        <v>2007369</v>
      </c>
      <c r="AC26" s="18">
        <f>SUM(AC6:AC25)</f>
        <v>961797</v>
      </c>
      <c r="AE26" s="11"/>
    </row>
    <row r="27" spans="1:24" ht="12.75">
      <c r="A27" s="11" t="s">
        <v>56</v>
      </c>
      <c r="X27" s="12"/>
    </row>
    <row r="28" spans="1:29" ht="12.75">
      <c r="A28" s="9" t="s">
        <v>57</v>
      </c>
      <c r="X28" s="12"/>
      <c r="Z28" s="20"/>
      <c r="AA28" s="20"/>
      <c r="AB28" s="20"/>
      <c r="AC28" s="20"/>
    </row>
    <row r="29" spans="1:24" ht="12.75">
      <c r="A29" s="11" t="s">
        <v>58</v>
      </c>
      <c r="X29" s="12"/>
    </row>
    <row r="31" ht="12.75">
      <c r="X31" s="12"/>
    </row>
    <row r="32" ht="12.75">
      <c r="X32" s="12"/>
    </row>
    <row r="33" spans="1:24" ht="12.75">
      <c r="A33" s="11" t="s">
        <v>35</v>
      </c>
      <c r="X33" s="12"/>
    </row>
    <row r="34" spans="1:28" ht="51">
      <c r="A34" s="3" t="s">
        <v>40</v>
      </c>
      <c r="B34" s="2" t="s">
        <v>54</v>
      </c>
      <c r="C34" s="2" t="s">
        <v>53</v>
      </c>
      <c r="D34" s="2" t="s">
        <v>52</v>
      </c>
      <c r="E34" s="2" t="s">
        <v>51</v>
      </c>
      <c r="F34" s="2" t="s">
        <v>50</v>
      </c>
      <c r="G34" s="2" t="s">
        <v>49</v>
      </c>
      <c r="H34" s="2" t="s">
        <v>48</v>
      </c>
      <c r="I34" s="2" t="s">
        <v>47</v>
      </c>
      <c r="J34" s="2" t="s">
        <v>46</v>
      </c>
      <c r="K34" s="2" t="s">
        <v>0</v>
      </c>
      <c r="L34" s="2" t="s">
        <v>1</v>
      </c>
      <c r="M34" s="2" t="s">
        <v>2</v>
      </c>
      <c r="N34" s="2" t="s">
        <v>3</v>
      </c>
      <c r="O34" s="2" t="s">
        <v>4</v>
      </c>
      <c r="P34" s="2" t="s">
        <v>45</v>
      </c>
      <c r="Q34" s="2" t="s">
        <v>5</v>
      </c>
      <c r="R34" s="2" t="s">
        <v>6</v>
      </c>
      <c r="S34" s="2" t="s">
        <v>44</v>
      </c>
      <c r="T34" s="2" t="s">
        <v>43</v>
      </c>
      <c r="U34" s="2" t="s">
        <v>7</v>
      </c>
      <c r="V34" s="2" t="s">
        <v>60</v>
      </c>
      <c r="W34" s="2" t="s">
        <v>42</v>
      </c>
      <c r="X34" s="12"/>
      <c r="Y34" s="2" t="s">
        <v>36</v>
      </c>
      <c r="Z34" s="2" t="s">
        <v>37</v>
      </c>
      <c r="AA34" s="2" t="s">
        <v>38</v>
      </c>
      <c r="AB34" s="2" t="s">
        <v>39</v>
      </c>
    </row>
    <row r="35" spans="1:28" ht="12.75">
      <c r="A35" s="5" t="s">
        <v>14</v>
      </c>
      <c r="B35" s="21">
        <f aca="true" t="shared" si="4" ref="B35:Q50">B6/$W6*100</f>
        <v>28.439430984747215</v>
      </c>
      <c r="C35" s="21">
        <f t="shared" si="4"/>
        <v>26.3715551298211</v>
      </c>
      <c r="D35" s="21">
        <f t="shared" si="4"/>
        <v>12.950532417786015</v>
      </c>
      <c r="E35" s="21">
        <f t="shared" si="4"/>
        <v>4.64737590988464</v>
      </c>
      <c r="F35" s="21">
        <f t="shared" si="4"/>
        <v>5.226876720286796</v>
      </c>
      <c r="G35" s="21">
        <f t="shared" si="4"/>
        <v>4.190332512292012</v>
      </c>
      <c r="H35" s="21">
        <f t="shared" si="4"/>
        <v>4.454057884357445</v>
      </c>
      <c r="I35" s="21">
        <f t="shared" si="4"/>
        <v>3.7214286496709477</v>
      </c>
      <c r="J35" s="21">
        <f t="shared" si="4"/>
        <v>1.560217733963726</v>
      </c>
      <c r="K35" s="21">
        <f t="shared" si="4"/>
        <v>2.631059082868767</v>
      </c>
      <c r="L35" s="21">
        <f t="shared" si="4"/>
        <v>0.13873722308741504</v>
      </c>
      <c r="M35" s="21">
        <f t="shared" si="4"/>
        <v>0.9092141837563754</v>
      </c>
      <c r="N35" s="21" t="s">
        <v>15</v>
      </c>
      <c r="O35" s="21" t="s">
        <v>15</v>
      </c>
      <c r="P35" s="21" t="s">
        <v>15</v>
      </c>
      <c r="Q35" s="21">
        <f t="shared" si="4"/>
        <v>1.9392238043310341</v>
      </c>
      <c r="R35" s="21">
        <f>R6/$W6*100</f>
        <v>2.294357855914991</v>
      </c>
      <c r="S35" s="21" t="s">
        <v>15</v>
      </c>
      <c r="T35" s="21" t="s">
        <v>15</v>
      </c>
      <c r="U35" s="21" t="s">
        <v>15</v>
      </c>
      <c r="V35" s="21">
        <f aca="true" t="shared" si="5" ref="V35:W38">V6/$W6*100</f>
        <v>0.525599907231522</v>
      </c>
      <c r="W35" s="21">
        <f t="shared" si="5"/>
        <v>100</v>
      </c>
      <c r="X35" s="22"/>
      <c r="Y35" s="21">
        <f aca="true" t="shared" si="6" ref="Y35:AB50">Z6/Y6*100</f>
        <v>90.69762452411548</v>
      </c>
      <c r="Z35" s="21">
        <f t="shared" si="6"/>
        <v>93.47129327827457</v>
      </c>
      <c r="AA35" s="21">
        <f>AB6/Z6*100</f>
        <v>6.528706721725426</v>
      </c>
      <c r="AB35" s="21">
        <f t="shared" si="6"/>
        <v>46.811272084232385</v>
      </c>
    </row>
    <row r="36" spans="1:28" ht="12.75">
      <c r="A36" s="6" t="s">
        <v>16</v>
      </c>
      <c r="B36" s="21" t="s">
        <v>15</v>
      </c>
      <c r="C36" s="21" t="s">
        <v>15</v>
      </c>
      <c r="D36" s="21" t="s">
        <v>15</v>
      </c>
      <c r="E36" s="21">
        <f t="shared" si="4"/>
        <v>4.009027555392897</v>
      </c>
      <c r="F36" s="21" t="s">
        <v>15</v>
      </c>
      <c r="G36" s="21" t="s">
        <v>15</v>
      </c>
      <c r="H36" s="21" t="s">
        <v>15</v>
      </c>
      <c r="I36" s="21" t="s">
        <v>15</v>
      </c>
      <c r="J36" s="21" t="s">
        <v>15</v>
      </c>
      <c r="K36" s="21" t="s">
        <v>15</v>
      </c>
      <c r="L36" s="21" t="s">
        <v>15</v>
      </c>
      <c r="M36" s="21">
        <f t="shared" si="4"/>
        <v>2.5801729264833706</v>
      </c>
      <c r="N36" s="21" t="s">
        <v>15</v>
      </c>
      <c r="O36" s="21" t="s">
        <v>15</v>
      </c>
      <c r="P36" s="21" t="s">
        <v>15</v>
      </c>
      <c r="Q36" s="21" t="s">
        <v>15</v>
      </c>
      <c r="R36" s="21" t="s">
        <v>15</v>
      </c>
      <c r="S36" s="21" t="s">
        <v>15</v>
      </c>
      <c r="T36" s="21" t="s">
        <v>15</v>
      </c>
      <c r="U36" s="21" t="s">
        <v>15</v>
      </c>
      <c r="V36" s="21">
        <f t="shared" si="5"/>
        <v>93.41079951812374</v>
      </c>
      <c r="W36" s="21">
        <f t="shared" si="5"/>
        <v>100</v>
      </c>
      <c r="X36" s="22"/>
      <c r="Y36" s="21">
        <f t="shared" si="6"/>
        <v>88.3696053116931</v>
      </c>
      <c r="Z36" s="21">
        <f t="shared" si="6"/>
        <v>91.24264306883165</v>
      </c>
      <c r="AA36" s="21">
        <f aca="true" t="shared" si="7" ref="AA36:AA51">AB7/Z7*100</f>
        <v>8.757356931168344</v>
      </c>
      <c r="AB36" s="21">
        <f t="shared" si="6"/>
        <v>51.28693994280267</v>
      </c>
    </row>
    <row r="37" spans="1:28" ht="12.75">
      <c r="A37" s="5" t="s">
        <v>17</v>
      </c>
      <c r="B37" s="21">
        <f t="shared" si="4"/>
        <v>34.42825942753192</v>
      </c>
      <c r="C37" s="21">
        <f t="shared" si="4"/>
        <v>24.61123252775525</v>
      </c>
      <c r="D37" s="21">
        <f t="shared" si="4"/>
        <v>16.812752155093616</v>
      </c>
      <c r="E37" s="21">
        <f t="shared" si="4"/>
        <v>4.65360689510572</v>
      </c>
      <c r="F37" s="21">
        <f t="shared" si="4"/>
        <v>4.050841033072004</v>
      </c>
      <c r="G37" s="21">
        <f t="shared" si="4"/>
        <v>2.3845001891512965</v>
      </c>
      <c r="H37" s="21">
        <f t="shared" si="4"/>
        <v>2.3208901377931754</v>
      </c>
      <c r="I37" s="21">
        <f t="shared" si="4"/>
        <v>2.4843549120017427</v>
      </c>
      <c r="J37" s="21">
        <f t="shared" si="4"/>
        <v>2.0330966268391886</v>
      </c>
      <c r="K37" s="21">
        <f t="shared" si="4"/>
        <v>2.603591113843711</v>
      </c>
      <c r="L37" s="21">
        <f t="shared" si="4"/>
        <v>0.14182616436240345</v>
      </c>
      <c r="M37" s="21">
        <f t="shared" si="4"/>
        <v>0.8640334219521458</v>
      </c>
      <c r="N37" s="21" t="s">
        <v>15</v>
      </c>
      <c r="O37" s="21" t="s">
        <v>15</v>
      </c>
      <c r="P37" s="21" t="s">
        <v>15</v>
      </c>
      <c r="Q37" s="21" t="s">
        <v>15</v>
      </c>
      <c r="R37" s="21" t="s">
        <v>15</v>
      </c>
      <c r="S37" s="21" t="s">
        <v>15</v>
      </c>
      <c r="T37" s="21">
        <f>T8/$W8*100</f>
        <v>2.5607429355535043</v>
      </c>
      <c r="U37" s="21" t="s">
        <v>15</v>
      </c>
      <c r="V37" s="21">
        <f t="shared" si="5"/>
        <v>0.05027245994432162</v>
      </c>
      <c r="W37" s="21">
        <f t="shared" si="5"/>
        <v>100</v>
      </c>
      <c r="X37" s="21"/>
      <c r="Y37" s="21">
        <f t="shared" si="6"/>
        <v>92.7345393977374</v>
      </c>
      <c r="Z37" s="21">
        <f t="shared" si="6"/>
        <v>95.33277718865486</v>
      </c>
      <c r="AA37" s="21">
        <f t="shared" si="7"/>
        <v>4.667222811345138</v>
      </c>
      <c r="AB37" s="21">
        <f t="shared" si="6"/>
        <v>53.92361944606381</v>
      </c>
    </row>
    <row r="38" spans="1:28" ht="12.75">
      <c r="A38" s="5" t="s">
        <v>18</v>
      </c>
      <c r="B38" s="21">
        <f t="shared" si="4"/>
        <v>28.24330208878909</v>
      </c>
      <c r="C38" s="21">
        <f t="shared" si="4"/>
        <v>9.18473211365228</v>
      </c>
      <c r="D38" s="21" t="s">
        <v>15</v>
      </c>
      <c r="E38" s="21">
        <f t="shared" si="4"/>
        <v>7.539426922482627</v>
      </c>
      <c r="F38" s="21">
        <f t="shared" si="4"/>
        <v>2.932010507156947</v>
      </c>
      <c r="G38" s="21" t="s">
        <v>15</v>
      </c>
      <c r="H38" s="21">
        <f t="shared" si="4"/>
        <v>1.2042293514098172</v>
      </c>
      <c r="I38" s="21" t="s">
        <v>15</v>
      </c>
      <c r="J38" s="21">
        <f t="shared" si="4"/>
        <v>1.889120998862193</v>
      </c>
      <c r="K38" s="21" t="s">
        <v>15</v>
      </c>
      <c r="L38" s="21">
        <f t="shared" si="4"/>
        <v>0.1697680438748051</v>
      </c>
      <c r="M38" s="21">
        <f t="shared" si="4"/>
        <v>0.9590088435906543</v>
      </c>
      <c r="N38" s="21" t="s">
        <v>15</v>
      </c>
      <c r="O38" s="21">
        <f t="shared" si="4"/>
        <v>11.73948030108744</v>
      </c>
      <c r="P38" s="21">
        <f t="shared" si="4"/>
        <v>34.42297928869999</v>
      </c>
      <c r="Q38" s="21" t="s">
        <v>15</v>
      </c>
      <c r="R38" s="21" t="s">
        <v>15</v>
      </c>
      <c r="S38" s="21" t="s">
        <v>15</v>
      </c>
      <c r="T38" s="21" t="s">
        <v>15</v>
      </c>
      <c r="U38" s="21" t="s">
        <v>15</v>
      </c>
      <c r="V38" s="21">
        <f t="shared" si="5"/>
        <v>1.715941540394159</v>
      </c>
      <c r="W38" s="21">
        <f t="shared" si="5"/>
        <v>100</v>
      </c>
      <c r="X38" s="21"/>
      <c r="Y38" s="21">
        <f t="shared" si="6"/>
        <v>91.01271544188506</v>
      </c>
      <c r="Z38" s="21">
        <f t="shared" si="6"/>
        <v>93.3890926400339</v>
      </c>
      <c r="AA38" s="21">
        <f t="shared" si="7"/>
        <v>6.6109073599661174</v>
      </c>
      <c r="AB38" s="21">
        <f t="shared" si="6"/>
        <v>65.36738859281097</v>
      </c>
    </row>
    <row r="39" spans="1:28" ht="12.75">
      <c r="A39" s="5" t="s">
        <v>19</v>
      </c>
      <c r="B39" s="21">
        <f t="shared" si="4"/>
        <v>44.04578989086031</v>
      </c>
      <c r="C39" s="21">
        <f t="shared" si="4"/>
        <v>19.216282543747333</v>
      </c>
      <c r="D39" s="21">
        <f t="shared" si="4"/>
        <v>14.41425065544784</v>
      </c>
      <c r="E39" s="21">
        <f t="shared" si="4"/>
        <v>3.9672885799646362</v>
      </c>
      <c r="F39" s="21">
        <f t="shared" si="4"/>
        <v>3.100496920919456</v>
      </c>
      <c r="G39" s="21">
        <f t="shared" si="4"/>
        <v>2.741067617828181</v>
      </c>
      <c r="H39" s="21">
        <f t="shared" si="4"/>
        <v>2.061764526553259</v>
      </c>
      <c r="I39" s="21">
        <f t="shared" si="4"/>
        <v>2.421689226266691</v>
      </c>
      <c r="J39" s="21">
        <f t="shared" si="4"/>
        <v>1.5665584415584415</v>
      </c>
      <c r="K39" s="21">
        <f t="shared" si="4"/>
        <v>3.0206999573196756</v>
      </c>
      <c r="L39" s="21">
        <f t="shared" si="4"/>
        <v>0.18024815560026827</v>
      </c>
      <c r="M39" s="21">
        <f t="shared" si="4"/>
        <v>3.2638634839339065</v>
      </c>
      <c r="N39" s="21" t="s">
        <v>15</v>
      </c>
      <c r="O39" s="21" t="s">
        <v>15</v>
      </c>
      <c r="P39" s="21" t="s">
        <v>15</v>
      </c>
      <c r="Q39" s="21" t="s">
        <v>15</v>
      </c>
      <c r="R39" s="21" t="s">
        <v>15</v>
      </c>
      <c r="S39" s="21" t="s">
        <v>15</v>
      </c>
      <c r="T39" s="21" t="s">
        <v>15</v>
      </c>
      <c r="U39" s="21" t="s">
        <v>15</v>
      </c>
      <c r="V39" s="21" t="s">
        <v>15</v>
      </c>
      <c r="W39" s="21">
        <f aca="true" t="shared" si="8" ref="W39:W54">W10/$W10*100</f>
        <v>100</v>
      </c>
      <c r="X39" s="21"/>
      <c r="Y39" s="21">
        <f t="shared" si="6"/>
        <v>92.10752110468043</v>
      </c>
      <c r="Z39" s="21">
        <f t="shared" si="6"/>
        <v>95.19135233489352</v>
      </c>
      <c r="AA39" s="21">
        <f t="shared" si="7"/>
        <v>4.80864766510648</v>
      </c>
      <c r="AB39" s="21">
        <f t="shared" si="6"/>
        <v>51.84782854685768</v>
      </c>
    </row>
    <row r="40" spans="1:28" ht="12.75">
      <c r="A40" s="5" t="s">
        <v>20</v>
      </c>
      <c r="B40" s="21">
        <f t="shared" si="4"/>
        <v>36.133706804255674</v>
      </c>
      <c r="C40" s="21">
        <f t="shared" si="4"/>
        <v>21.293505214238774</v>
      </c>
      <c r="D40" s="21">
        <f t="shared" si="4"/>
        <v>19.75142323236713</v>
      </c>
      <c r="E40" s="21">
        <f t="shared" si="4"/>
        <v>6.64583341563916</v>
      </c>
      <c r="F40" s="21">
        <f t="shared" si="4"/>
        <v>3.9251319856247933</v>
      </c>
      <c r="G40" s="21" t="s">
        <v>15</v>
      </c>
      <c r="H40" s="21">
        <f t="shared" si="4"/>
        <v>2.8651646182392345</v>
      </c>
      <c r="I40" s="21" t="s">
        <v>15</v>
      </c>
      <c r="J40" s="21">
        <f t="shared" si="4"/>
        <v>1.5451108363193888</v>
      </c>
      <c r="K40" s="21">
        <f t="shared" si="4"/>
        <v>3.4621123230918545</v>
      </c>
      <c r="L40" s="21">
        <f t="shared" si="4"/>
        <v>0.2423083558192854</v>
      </c>
      <c r="M40" s="21">
        <f t="shared" si="4"/>
        <v>1.079852455281598</v>
      </c>
      <c r="N40" s="21" t="s">
        <v>15</v>
      </c>
      <c r="O40" s="21" t="s">
        <v>15</v>
      </c>
      <c r="P40" s="21" t="s">
        <v>15</v>
      </c>
      <c r="Q40" s="21" t="s">
        <v>15</v>
      </c>
      <c r="R40" s="21" t="s">
        <v>15</v>
      </c>
      <c r="S40" s="21" t="s">
        <v>15</v>
      </c>
      <c r="T40" s="21" t="s">
        <v>15</v>
      </c>
      <c r="U40" s="21" t="s">
        <v>15</v>
      </c>
      <c r="V40" s="21">
        <f>V11/$W11*100</f>
        <v>3.055850759123107</v>
      </c>
      <c r="W40" s="21">
        <f t="shared" si="8"/>
        <v>100</v>
      </c>
      <c r="X40" s="21"/>
      <c r="Y40" s="21">
        <f t="shared" si="6"/>
        <v>88.68075928856983</v>
      </c>
      <c r="Z40" s="21">
        <f t="shared" si="6"/>
        <v>94.5124356994124</v>
      </c>
      <c r="AA40" s="21">
        <f t="shared" si="7"/>
        <v>5.4875643005875885</v>
      </c>
      <c r="AB40" s="21">
        <f t="shared" si="6"/>
        <v>49.53277387162622</v>
      </c>
    </row>
    <row r="41" spans="1:28" ht="12.75">
      <c r="A41" s="5" t="s">
        <v>21</v>
      </c>
      <c r="B41" s="21">
        <f t="shared" si="4"/>
        <v>30.292554193809917</v>
      </c>
      <c r="C41" s="21">
        <f t="shared" si="4"/>
        <v>34.456995627359476</v>
      </c>
      <c r="D41" s="21" t="s">
        <v>15</v>
      </c>
      <c r="E41" s="21">
        <f t="shared" si="4"/>
        <v>5.695187337818423</v>
      </c>
      <c r="F41" s="21">
        <f t="shared" si="4"/>
        <v>4.360874748713348</v>
      </c>
      <c r="G41" s="21" t="s">
        <v>15</v>
      </c>
      <c r="H41" s="21">
        <f t="shared" si="4"/>
        <v>3.015255983770582</v>
      </c>
      <c r="I41" s="21" t="s">
        <v>15</v>
      </c>
      <c r="J41" s="21">
        <f t="shared" si="4"/>
        <v>1.7969465971627931</v>
      </c>
      <c r="K41" s="21">
        <f t="shared" si="4"/>
        <v>3.844927065973834</v>
      </c>
      <c r="L41" s="21">
        <f t="shared" si="4"/>
        <v>0.2969020159003439</v>
      </c>
      <c r="M41" s="21">
        <f t="shared" si="4"/>
        <v>1.7039234268559362</v>
      </c>
      <c r="N41" s="21">
        <f t="shared" si="4"/>
        <v>14.536433002635349</v>
      </c>
      <c r="O41" s="21" t="s">
        <v>15</v>
      </c>
      <c r="P41" s="21" t="s">
        <v>15</v>
      </c>
      <c r="Q41" s="21" t="s">
        <v>15</v>
      </c>
      <c r="R41" s="21" t="s">
        <v>15</v>
      </c>
      <c r="S41" s="21" t="s">
        <v>15</v>
      </c>
      <c r="T41" s="21" t="s">
        <v>15</v>
      </c>
      <c r="U41" s="21" t="s">
        <v>15</v>
      </c>
      <c r="V41" s="21" t="s">
        <v>15</v>
      </c>
      <c r="W41" s="21">
        <f t="shared" si="8"/>
        <v>100</v>
      </c>
      <c r="X41" s="21"/>
      <c r="Y41" s="21">
        <f t="shared" si="6"/>
        <v>88.44996446951423</v>
      </c>
      <c r="Z41" s="21">
        <f t="shared" si="6"/>
        <v>93.67877655406394</v>
      </c>
      <c r="AA41" s="21">
        <f t="shared" si="7"/>
        <v>6.321223445936056</v>
      </c>
      <c r="AB41" s="21">
        <f t="shared" si="6"/>
        <v>49.13566456429048</v>
      </c>
    </row>
    <row r="42" spans="1:28" ht="12.75">
      <c r="A42" s="5" t="s">
        <v>22</v>
      </c>
      <c r="B42" s="21">
        <f t="shared" si="4"/>
        <v>24.907029697579052</v>
      </c>
      <c r="C42" s="21">
        <f t="shared" si="4"/>
        <v>46.057246238431915</v>
      </c>
      <c r="D42" s="21" t="s">
        <v>15</v>
      </c>
      <c r="E42" s="21">
        <f t="shared" si="4"/>
        <v>3.955868153577967</v>
      </c>
      <c r="F42" s="21">
        <f t="shared" si="4"/>
        <v>4.757609990252402</v>
      </c>
      <c r="G42" s="21" t="s">
        <v>15</v>
      </c>
      <c r="H42" s="21">
        <f t="shared" si="4"/>
        <v>1.6595074357068849</v>
      </c>
      <c r="I42" s="21" t="s">
        <v>15</v>
      </c>
      <c r="J42" s="21">
        <f t="shared" si="4"/>
        <v>1.3006255795065769</v>
      </c>
      <c r="K42" s="21">
        <f t="shared" si="4"/>
        <v>2.358826637707635</v>
      </c>
      <c r="L42" s="21">
        <f t="shared" si="4"/>
        <v>0.13156572802898356</v>
      </c>
      <c r="M42" s="21">
        <f t="shared" si="4"/>
        <v>0.5768798637330309</v>
      </c>
      <c r="N42" s="21">
        <f t="shared" si="4"/>
        <v>13.220304146525338</v>
      </c>
      <c r="O42" s="21" t="s">
        <v>15</v>
      </c>
      <c r="P42" s="21" t="s">
        <v>15</v>
      </c>
      <c r="Q42" s="21" t="s">
        <v>15</v>
      </c>
      <c r="R42" s="21" t="s">
        <v>15</v>
      </c>
      <c r="S42" s="21" t="s">
        <v>15</v>
      </c>
      <c r="T42" s="21" t="s">
        <v>15</v>
      </c>
      <c r="U42" s="21" t="s">
        <v>15</v>
      </c>
      <c r="V42" s="21">
        <f>V13/$W13*100</f>
        <v>1.0745365289502122</v>
      </c>
      <c r="W42" s="21">
        <f t="shared" si="8"/>
        <v>100</v>
      </c>
      <c r="X42" s="21"/>
      <c r="Y42" s="21">
        <f t="shared" si="6"/>
        <v>94.76195532778252</v>
      </c>
      <c r="Z42" s="21">
        <f t="shared" si="6"/>
        <v>95.81222754752821</v>
      </c>
      <c r="AA42" s="21">
        <f t="shared" si="7"/>
        <v>4.187772452471798</v>
      </c>
      <c r="AB42" s="21">
        <f t="shared" si="6"/>
        <v>60.88539519051086</v>
      </c>
    </row>
    <row r="43" spans="1:28" ht="12.75">
      <c r="A43" s="5" t="s">
        <v>23</v>
      </c>
      <c r="B43" s="21">
        <f t="shared" si="4"/>
        <v>26.983303561889137</v>
      </c>
      <c r="C43" s="21">
        <f t="shared" si="4"/>
        <v>45.15322948794588</v>
      </c>
      <c r="D43" s="21" t="s">
        <v>15</v>
      </c>
      <c r="E43" s="21">
        <f t="shared" si="4"/>
        <v>4.536753090682082</v>
      </c>
      <c r="F43" s="21">
        <f t="shared" si="4"/>
        <v>3.2569930517599293</v>
      </c>
      <c r="G43" s="21" t="s">
        <v>15</v>
      </c>
      <c r="H43" s="21">
        <f t="shared" si="4"/>
        <v>1.1757439402675633</v>
      </c>
      <c r="I43" s="21" t="s">
        <v>15</v>
      </c>
      <c r="J43" s="21">
        <f t="shared" si="4"/>
        <v>1.7811211663930873</v>
      </c>
      <c r="K43" s="21">
        <f t="shared" si="4"/>
        <v>2.50327368154297</v>
      </c>
      <c r="L43" s="21">
        <f t="shared" si="4"/>
        <v>0.15531775681954443</v>
      </c>
      <c r="M43" s="21">
        <f t="shared" si="4"/>
        <v>0.5879381943052511</v>
      </c>
      <c r="N43" s="21">
        <f t="shared" si="4"/>
        <v>12.906252179878978</v>
      </c>
      <c r="O43" s="21" t="s">
        <v>15</v>
      </c>
      <c r="P43" s="21" t="s">
        <v>15</v>
      </c>
      <c r="Q43" s="21" t="s">
        <v>15</v>
      </c>
      <c r="R43" s="21" t="s">
        <v>15</v>
      </c>
      <c r="S43" s="21" t="s">
        <v>15</v>
      </c>
      <c r="T43" s="21" t="s">
        <v>15</v>
      </c>
      <c r="U43" s="21" t="s">
        <v>15</v>
      </c>
      <c r="V43" s="21">
        <f>V14/$W14*100</f>
        <v>0.9600738885155807</v>
      </c>
      <c r="W43" s="21">
        <f t="shared" si="8"/>
        <v>100</v>
      </c>
      <c r="X43" s="21"/>
      <c r="Y43" s="21">
        <f t="shared" si="6"/>
        <v>92.88247680168669</v>
      </c>
      <c r="Z43" s="21">
        <f t="shared" si="6"/>
        <v>94.93049431850568</v>
      </c>
      <c r="AA43" s="21">
        <f t="shared" si="7"/>
        <v>5.069505681494322</v>
      </c>
      <c r="AB43" s="21">
        <f t="shared" si="6"/>
        <v>56.84865821194134</v>
      </c>
    </row>
    <row r="44" spans="1:28" ht="12.75">
      <c r="A44" s="5" t="s">
        <v>24</v>
      </c>
      <c r="B44" s="21">
        <f t="shared" si="4"/>
        <v>26.97261812779749</v>
      </c>
      <c r="C44" s="21">
        <f t="shared" si="4"/>
        <v>43.580163894310715</v>
      </c>
      <c r="D44" s="21">
        <f t="shared" si="4"/>
        <v>15.457241234467517</v>
      </c>
      <c r="E44" s="21">
        <f t="shared" si="4"/>
        <v>5.5145252440784365</v>
      </c>
      <c r="F44" s="21">
        <f t="shared" si="4"/>
        <v>2.293479873524306</v>
      </c>
      <c r="G44" s="21">
        <f t="shared" si="4"/>
        <v>0.9264094120729952</v>
      </c>
      <c r="H44" s="21">
        <f t="shared" si="4"/>
        <v>0.6836315711387244</v>
      </c>
      <c r="I44" s="21">
        <f t="shared" si="4"/>
        <v>1.1944284412313846</v>
      </c>
      <c r="J44" s="21">
        <f t="shared" si="4"/>
        <v>1.4537768332135501</v>
      </c>
      <c r="K44" s="21">
        <f t="shared" si="4"/>
        <v>1.4414452603406982</v>
      </c>
      <c r="L44" s="21">
        <f t="shared" si="4"/>
        <v>0.10289156115785762</v>
      </c>
      <c r="M44" s="21">
        <f t="shared" si="4"/>
        <v>0.3793885466663327</v>
      </c>
      <c r="N44" s="21" t="s">
        <v>15</v>
      </c>
      <c r="O44" s="21" t="s">
        <v>15</v>
      </c>
      <c r="P44" s="21" t="s">
        <v>15</v>
      </c>
      <c r="Q44" s="21" t="s">
        <v>15</v>
      </c>
      <c r="R44" s="21" t="s">
        <v>15</v>
      </c>
      <c r="S44" s="21" t="s">
        <v>15</v>
      </c>
      <c r="T44" s="21" t="s">
        <v>15</v>
      </c>
      <c r="U44" s="21" t="s">
        <v>15</v>
      </c>
      <c r="V44" s="21" t="s">
        <v>15</v>
      </c>
      <c r="W44" s="21">
        <f t="shared" si="8"/>
        <v>100</v>
      </c>
      <c r="X44" s="21"/>
      <c r="Y44" s="21">
        <f t="shared" si="6"/>
        <v>92.1676564680113</v>
      </c>
      <c r="Z44" s="21">
        <f t="shared" si="6"/>
        <v>95.46454520371562</v>
      </c>
      <c r="AA44" s="21">
        <f t="shared" si="7"/>
        <v>4.535454796284374</v>
      </c>
      <c r="AB44" s="21">
        <f t="shared" si="6"/>
        <v>48.14048748834002</v>
      </c>
    </row>
    <row r="45" spans="1:28" ht="12.75">
      <c r="A45" s="5" t="s">
        <v>25</v>
      </c>
      <c r="B45" s="21">
        <f t="shared" si="4"/>
        <v>35.131023436163666</v>
      </c>
      <c r="C45" s="21">
        <f t="shared" si="4"/>
        <v>35.93779204581884</v>
      </c>
      <c r="D45" s="21">
        <f t="shared" si="4"/>
        <v>12.07581495297248</v>
      </c>
      <c r="E45" s="21">
        <f t="shared" si="4"/>
        <v>5.42943266789838</v>
      </c>
      <c r="F45" s="21">
        <f t="shared" si="4"/>
        <v>3.278389543952577</v>
      </c>
      <c r="G45" s="21">
        <f t="shared" si="4"/>
        <v>2.0009492728094513</v>
      </c>
      <c r="H45" s="21">
        <f t="shared" si="4"/>
        <v>0.8896883825093652</v>
      </c>
      <c r="I45" s="21">
        <f t="shared" si="4"/>
        <v>1.519063051878099</v>
      </c>
      <c r="J45" s="21">
        <f t="shared" si="4"/>
        <v>1.1615564902280406</v>
      </c>
      <c r="K45" s="21">
        <f t="shared" si="4"/>
        <v>1.9042095378128892</v>
      </c>
      <c r="L45" s="21">
        <f t="shared" si="4"/>
        <v>0.08767746473927282</v>
      </c>
      <c r="M45" s="21">
        <f t="shared" si="4"/>
        <v>0.584403153216936</v>
      </c>
      <c r="N45" s="21" t="s">
        <v>15</v>
      </c>
      <c r="O45" s="21" t="s">
        <v>15</v>
      </c>
      <c r="P45" s="21" t="s">
        <v>15</v>
      </c>
      <c r="Q45" s="21" t="s">
        <v>15</v>
      </c>
      <c r="R45" s="21" t="s">
        <v>15</v>
      </c>
      <c r="S45" s="21" t="s">
        <v>15</v>
      </c>
      <c r="T45" s="21" t="s">
        <v>15</v>
      </c>
      <c r="U45" s="21" t="s">
        <v>15</v>
      </c>
      <c r="V45" s="21" t="s">
        <v>15</v>
      </c>
      <c r="W45" s="21">
        <f t="shared" si="8"/>
        <v>100</v>
      </c>
      <c r="X45" s="21"/>
      <c r="Y45" s="21">
        <f t="shared" si="6"/>
        <v>91.20236294074382</v>
      </c>
      <c r="Z45" s="21">
        <f t="shared" si="6"/>
        <v>94.54268756332075</v>
      </c>
      <c r="AA45" s="21">
        <f t="shared" si="7"/>
        <v>5.457312436679239</v>
      </c>
      <c r="AB45" s="21">
        <f t="shared" si="6"/>
        <v>53.19779421865495</v>
      </c>
    </row>
    <row r="46" spans="1:28" ht="12.75">
      <c r="A46" s="5" t="s">
        <v>26</v>
      </c>
      <c r="B46" s="21">
        <f t="shared" si="4"/>
        <v>33.43292964727511</v>
      </c>
      <c r="C46" s="21">
        <f t="shared" si="4"/>
        <v>27.654116875573663</v>
      </c>
      <c r="D46" s="21">
        <f t="shared" si="4"/>
        <v>12.889596265341668</v>
      </c>
      <c r="E46" s="21">
        <f t="shared" si="4"/>
        <v>9.204984743521972</v>
      </c>
      <c r="F46" s="21">
        <f t="shared" si="4"/>
        <v>3.5429817658046705</v>
      </c>
      <c r="G46" s="21">
        <f t="shared" si="4"/>
        <v>2.7113095954583537</v>
      </c>
      <c r="H46" s="21">
        <f t="shared" si="4"/>
        <v>2.0102812962937215</v>
      </c>
      <c r="I46" s="21">
        <f t="shared" si="4"/>
        <v>3.1297565236320284</v>
      </c>
      <c r="J46" s="21">
        <f t="shared" si="4"/>
        <v>1.6623610361859449</v>
      </c>
      <c r="K46" s="21">
        <f t="shared" si="4"/>
        <v>2.3599647231031464</v>
      </c>
      <c r="L46" s="21">
        <f t="shared" si="4"/>
        <v>0.20239119311795348</v>
      </c>
      <c r="M46" s="21">
        <f t="shared" si="4"/>
        <v>0.8138370610181136</v>
      </c>
      <c r="N46" s="21" t="s">
        <v>15</v>
      </c>
      <c r="O46" s="21" t="s">
        <v>15</v>
      </c>
      <c r="P46" s="21" t="s">
        <v>15</v>
      </c>
      <c r="Q46" s="21" t="s">
        <v>15</v>
      </c>
      <c r="R46" s="21" t="s">
        <v>15</v>
      </c>
      <c r="S46" s="21" t="s">
        <v>15</v>
      </c>
      <c r="T46" s="21" t="s">
        <v>15</v>
      </c>
      <c r="U46" s="21" t="s">
        <v>15</v>
      </c>
      <c r="V46" s="21">
        <f>V17/$W17*100</f>
        <v>0.3854892736736494</v>
      </c>
      <c r="W46" s="21">
        <f t="shared" si="8"/>
        <v>100</v>
      </c>
      <c r="X46" s="21"/>
      <c r="Y46" s="21">
        <f t="shared" si="6"/>
        <v>88.8179613840555</v>
      </c>
      <c r="Z46" s="21">
        <f t="shared" si="6"/>
        <v>95.11603118675772</v>
      </c>
      <c r="AA46" s="21">
        <f t="shared" si="7"/>
        <v>4.883968813242278</v>
      </c>
      <c r="AB46" s="21">
        <f t="shared" si="6"/>
        <v>39.14458913336327</v>
      </c>
    </row>
    <row r="47" spans="1:28" ht="12.75">
      <c r="A47" s="5" t="s">
        <v>27</v>
      </c>
      <c r="B47" s="21">
        <f t="shared" si="4"/>
        <v>41.34635342299736</v>
      </c>
      <c r="C47" s="21">
        <f t="shared" si="4"/>
        <v>29.656829626740404</v>
      </c>
      <c r="D47" s="21">
        <f t="shared" si="4"/>
        <v>12.730945233435257</v>
      </c>
      <c r="E47" s="21">
        <f t="shared" si="4"/>
        <v>6.184589024398738</v>
      </c>
      <c r="F47" s="21">
        <f t="shared" si="4"/>
        <v>1.643484499174636</v>
      </c>
      <c r="G47" s="21">
        <f t="shared" si="4"/>
        <v>2.383317197523211</v>
      </c>
      <c r="H47" s="21">
        <f t="shared" si="4"/>
        <v>1.0482472331148616</v>
      </c>
      <c r="I47" s="21">
        <f t="shared" si="4"/>
        <v>1.8471439616083805</v>
      </c>
      <c r="J47" s="21">
        <f t="shared" si="4"/>
        <v>1.0281877511788429</v>
      </c>
      <c r="K47" s="21">
        <f t="shared" si="4"/>
        <v>1.582748845535024</v>
      </c>
      <c r="L47" s="21">
        <f t="shared" si="4"/>
        <v>0.09751137052231268</v>
      </c>
      <c r="M47" s="21">
        <f t="shared" si="4"/>
        <v>0.45064183377097367</v>
      </c>
      <c r="N47" s="21" t="s">
        <v>15</v>
      </c>
      <c r="O47" s="21" t="s">
        <v>15</v>
      </c>
      <c r="P47" s="21" t="s">
        <v>15</v>
      </c>
      <c r="Q47" s="21" t="s">
        <v>15</v>
      </c>
      <c r="R47" s="21" t="s">
        <v>15</v>
      </c>
      <c r="S47" s="21" t="s">
        <v>15</v>
      </c>
      <c r="T47" s="21" t="s">
        <v>15</v>
      </c>
      <c r="U47" s="21" t="s">
        <v>15</v>
      </c>
      <c r="V47" s="21" t="s">
        <v>15</v>
      </c>
      <c r="W47" s="21">
        <f t="shared" si="8"/>
        <v>100</v>
      </c>
      <c r="X47" s="21"/>
      <c r="Y47" s="21">
        <f t="shared" si="6"/>
        <v>82.1232955529243</v>
      </c>
      <c r="Z47" s="21">
        <f t="shared" si="6"/>
        <v>94.00802230425826</v>
      </c>
      <c r="AA47" s="21">
        <f t="shared" si="7"/>
        <v>5.991977695741736</v>
      </c>
      <c r="AB47" s="21">
        <f t="shared" si="6"/>
        <v>48.061456421015826</v>
      </c>
    </row>
    <row r="48" spans="1:28" ht="12.75">
      <c r="A48" s="6" t="s">
        <v>28</v>
      </c>
      <c r="B48" s="21">
        <f t="shared" si="4"/>
        <v>56.9190215696834</v>
      </c>
      <c r="C48" s="21" t="s">
        <v>15</v>
      </c>
      <c r="D48" s="21" t="s">
        <v>15</v>
      </c>
      <c r="E48" s="21">
        <f t="shared" si="4"/>
        <v>6.845044074714436</v>
      </c>
      <c r="F48" s="21">
        <f t="shared" si="4"/>
        <v>2.5169354610130097</v>
      </c>
      <c r="G48" s="21" t="s">
        <v>15</v>
      </c>
      <c r="H48" s="21" t="s">
        <v>15</v>
      </c>
      <c r="I48" s="21" t="s">
        <v>15</v>
      </c>
      <c r="J48" s="21">
        <f t="shared" si="4"/>
        <v>4.572432754173635</v>
      </c>
      <c r="K48" s="21" t="s">
        <v>15</v>
      </c>
      <c r="L48" s="21">
        <f t="shared" si="4"/>
        <v>1.2012131175420198</v>
      </c>
      <c r="M48" s="21" t="s">
        <v>15</v>
      </c>
      <c r="N48" s="21" t="s">
        <v>15</v>
      </c>
      <c r="O48" s="21" t="s">
        <v>15</v>
      </c>
      <c r="P48" s="21" t="s">
        <v>15</v>
      </c>
      <c r="Q48" s="21" t="s">
        <v>15</v>
      </c>
      <c r="R48" s="21" t="s">
        <v>15</v>
      </c>
      <c r="S48" s="21" t="s">
        <v>15</v>
      </c>
      <c r="T48" s="21" t="s">
        <v>15</v>
      </c>
      <c r="U48" s="21" t="s">
        <v>15</v>
      </c>
      <c r="V48" s="21">
        <f>V19/$W19*100</f>
        <v>27.945353022873505</v>
      </c>
      <c r="W48" s="21">
        <f t="shared" si="8"/>
        <v>100</v>
      </c>
      <c r="Y48" s="21">
        <f t="shared" si="6"/>
        <v>74.57972607759608</v>
      </c>
      <c r="Z48" s="21">
        <f t="shared" si="6"/>
        <v>90.2890806539119</v>
      </c>
      <c r="AA48" s="21">
        <f t="shared" si="7"/>
        <v>9.710919346088096</v>
      </c>
      <c r="AB48" s="21">
        <f t="shared" si="6"/>
        <v>62.23053813313656</v>
      </c>
    </row>
    <row r="49" spans="1:28" ht="12.75">
      <c r="A49" s="5" t="s">
        <v>29</v>
      </c>
      <c r="B49" s="21">
        <f t="shared" si="4"/>
        <v>36.126059052834414</v>
      </c>
      <c r="C49" s="21">
        <f t="shared" si="4"/>
        <v>23.50687084420245</v>
      </c>
      <c r="D49" s="21">
        <f t="shared" si="4"/>
        <v>14.54119399730844</v>
      </c>
      <c r="E49" s="21">
        <f t="shared" si="4"/>
        <v>9.562143439965084</v>
      </c>
      <c r="F49" s="21">
        <f t="shared" si="4"/>
        <v>4.3302336120515195</v>
      </c>
      <c r="G49" s="21">
        <f t="shared" si="4"/>
        <v>4.630011002131593</v>
      </c>
      <c r="H49" s="21">
        <f t="shared" si="4"/>
        <v>2.3494778545359702</v>
      </c>
      <c r="I49" s="21">
        <f t="shared" si="4"/>
        <v>1.893765619994486</v>
      </c>
      <c r="J49" s="21">
        <f t="shared" si="4"/>
        <v>1.1084731296097239</v>
      </c>
      <c r="K49" s="21">
        <f t="shared" si="4"/>
        <v>0.7853296974581243</v>
      </c>
      <c r="L49" s="21">
        <f t="shared" si="4"/>
        <v>0.1023194517463326</v>
      </c>
      <c r="M49" s="21">
        <f t="shared" si="4"/>
        <v>0.4138914840822559</v>
      </c>
      <c r="N49" s="21" t="s">
        <v>15</v>
      </c>
      <c r="O49" s="21" t="s">
        <v>15</v>
      </c>
      <c r="P49" s="21" t="s">
        <v>15</v>
      </c>
      <c r="Q49" s="21" t="s">
        <v>15</v>
      </c>
      <c r="R49" s="21" t="s">
        <v>15</v>
      </c>
      <c r="S49" s="21" t="s">
        <v>15</v>
      </c>
      <c r="T49" s="21" t="s">
        <v>15</v>
      </c>
      <c r="U49" s="21" t="s">
        <v>15</v>
      </c>
      <c r="V49" s="21">
        <f>V20/$W20*100</f>
        <v>0.650230814079603</v>
      </c>
      <c r="W49" s="21">
        <f t="shared" si="8"/>
        <v>100</v>
      </c>
      <c r="X49" s="21"/>
      <c r="Y49" s="21">
        <f t="shared" si="6"/>
        <v>83.7986459561179</v>
      </c>
      <c r="Z49" s="21">
        <f t="shared" si="6"/>
        <v>93.27728817606365</v>
      </c>
      <c r="AA49" s="21">
        <f t="shared" si="7"/>
        <v>6.722711823936346</v>
      </c>
      <c r="AB49" s="21">
        <f t="shared" si="6"/>
        <v>47.152385574014225</v>
      </c>
    </row>
    <row r="50" spans="1:28" ht="12.75">
      <c r="A50" s="5" t="s">
        <v>30</v>
      </c>
      <c r="B50" s="21">
        <f t="shared" si="4"/>
        <v>35.57503705183311</v>
      </c>
      <c r="C50" s="21">
        <f t="shared" si="4"/>
        <v>25.09522506060225</v>
      </c>
      <c r="D50" s="21">
        <f t="shared" si="4"/>
        <v>14.71573044513986</v>
      </c>
      <c r="E50" s="21">
        <f t="shared" si="4"/>
        <v>10.21880926135537</v>
      </c>
      <c r="F50" s="21">
        <f t="shared" si="4"/>
        <v>3.96736972674119</v>
      </c>
      <c r="G50" s="21">
        <f t="shared" si="4"/>
        <v>4.581209480337252</v>
      </c>
      <c r="H50" s="21">
        <f t="shared" si="4"/>
        <v>1.484736617568364</v>
      </c>
      <c r="I50" s="21">
        <f t="shared" si="4"/>
        <v>1.6708712174455564</v>
      </c>
      <c r="J50" s="21">
        <f t="shared" si="4"/>
        <v>0.6825921733705208</v>
      </c>
      <c r="K50" s="21">
        <f t="shared" si="4"/>
        <v>1.4876958321928027</v>
      </c>
      <c r="L50" s="21">
        <f t="shared" si="4"/>
        <v>0.09725952065655108</v>
      </c>
      <c r="M50" s="21">
        <f t="shared" si="4"/>
        <v>0.4234636127571742</v>
      </c>
      <c r="N50" s="21" t="s">
        <v>15</v>
      </c>
      <c r="O50" s="21" t="s">
        <v>15</v>
      </c>
      <c r="P50" s="21" t="s">
        <v>15</v>
      </c>
      <c r="Q50" s="21" t="s">
        <v>15</v>
      </c>
      <c r="R50" s="21" t="s">
        <v>15</v>
      </c>
      <c r="S50" s="21" t="s">
        <v>15</v>
      </c>
      <c r="T50" s="21" t="s">
        <v>15</v>
      </c>
      <c r="U50" s="21" t="s">
        <v>15</v>
      </c>
      <c r="V50" s="21" t="s">
        <v>15</v>
      </c>
      <c r="W50" s="21">
        <f t="shared" si="8"/>
        <v>100</v>
      </c>
      <c r="X50" s="21"/>
      <c r="Y50" s="21">
        <f t="shared" si="6"/>
        <v>86.58202277304756</v>
      </c>
      <c r="Z50" s="21">
        <f t="shared" si="6"/>
        <v>93.67571730660569</v>
      </c>
      <c r="AA50" s="21">
        <f t="shared" si="7"/>
        <v>6.324282693394307</v>
      </c>
      <c r="AB50" s="21">
        <f t="shared" si="6"/>
        <v>40.9603611764534</v>
      </c>
    </row>
    <row r="51" spans="1:28" ht="12.75">
      <c r="A51" s="5" t="s">
        <v>31</v>
      </c>
      <c r="B51" s="21">
        <f aca="true" t="shared" si="9" ref="B51:M51">B22/$W22*100</f>
        <v>42.55554684437475</v>
      </c>
      <c r="C51" s="21">
        <f t="shared" si="9"/>
        <v>28.117914543316346</v>
      </c>
      <c r="D51" s="21">
        <f t="shared" si="9"/>
        <v>14.271422971383771</v>
      </c>
      <c r="E51" s="21">
        <f t="shared" si="9"/>
        <v>5.660838886711093</v>
      </c>
      <c r="F51" s="21">
        <f t="shared" si="9"/>
        <v>1.4102704821638574</v>
      </c>
      <c r="G51" s="21">
        <f t="shared" si="9"/>
        <v>4.074637397099177</v>
      </c>
      <c r="H51" s="21">
        <f t="shared" si="9"/>
        <v>0.7419835358682869</v>
      </c>
      <c r="I51" s="21">
        <f t="shared" si="9"/>
        <v>0.9232457859662877</v>
      </c>
      <c r="J51" s="21">
        <f t="shared" si="9"/>
        <v>0.9110152881223049</v>
      </c>
      <c r="K51" s="21">
        <f t="shared" si="9"/>
        <v>0.8865542924343394</v>
      </c>
      <c r="L51" s="21">
        <f t="shared" si="9"/>
        <v>0.10035280282242258</v>
      </c>
      <c r="M51" s="21">
        <f t="shared" si="9"/>
        <v>0.3462171697373579</v>
      </c>
      <c r="N51" s="21" t="s">
        <v>15</v>
      </c>
      <c r="O51" s="21" t="s">
        <v>15</v>
      </c>
      <c r="P51" s="21" t="s">
        <v>15</v>
      </c>
      <c r="Q51" s="21" t="s">
        <v>15</v>
      </c>
      <c r="R51" s="21" t="s">
        <v>15</v>
      </c>
      <c r="S51" s="21" t="s">
        <v>15</v>
      </c>
      <c r="T51" s="21" t="s">
        <v>15</v>
      </c>
      <c r="U51" s="21" t="s">
        <v>15</v>
      </c>
      <c r="V51" s="21" t="s">
        <v>15</v>
      </c>
      <c r="W51" s="21">
        <f t="shared" si="8"/>
        <v>100</v>
      </c>
      <c r="X51" s="22"/>
      <c r="Y51" s="21">
        <f aca="true" t="shared" si="10" ref="Y51:Z55">Z22/Y22*100</f>
        <v>84.76638498575218</v>
      </c>
      <c r="Z51" s="21">
        <f t="shared" si="10"/>
        <v>92.40959002164797</v>
      </c>
      <c r="AA51" s="21">
        <f t="shared" si="7"/>
        <v>7.590409978352031</v>
      </c>
      <c r="AB51" s="21">
        <f>AC22/AB22*100</f>
        <v>38.168142944410505</v>
      </c>
    </row>
    <row r="52" spans="1:28" ht="12.75">
      <c r="A52" s="5" t="s">
        <v>32</v>
      </c>
      <c r="B52" s="21">
        <f aca="true" t="shared" si="11" ref="B52:H53">B23/$W23*100</f>
        <v>35.97885292182337</v>
      </c>
      <c r="C52" s="21">
        <f t="shared" si="11"/>
        <v>30.45956055148506</v>
      </c>
      <c r="D52" s="21">
        <f t="shared" si="11"/>
        <v>0</v>
      </c>
      <c r="E52" s="21">
        <f t="shared" si="11"/>
        <v>10.50278025405004</v>
      </c>
      <c r="F52" s="21">
        <f t="shared" si="11"/>
        <v>1.7814698624179688</v>
      </c>
      <c r="G52" s="21">
        <f t="shared" si="11"/>
        <v>0</v>
      </c>
      <c r="H52" s="21">
        <f t="shared" si="11"/>
        <v>0.9346363977245612</v>
      </c>
      <c r="I52" s="21" t="s">
        <v>15</v>
      </c>
      <c r="J52" s="21">
        <f>J23/$W23*100</f>
        <v>1.778784125642898</v>
      </c>
      <c r="K52" s="21" t="s">
        <v>15</v>
      </c>
      <c r="L52" s="21">
        <f>L23/$W23*100</f>
        <v>0.16290026516485775</v>
      </c>
      <c r="M52" s="21">
        <f>M23/$W23*100</f>
        <v>0.6553197731172211</v>
      </c>
      <c r="N52" s="21">
        <f>N23/$W23*100</f>
        <v>17.24862795004943</v>
      </c>
      <c r="O52" s="21" t="s">
        <v>15</v>
      </c>
      <c r="P52" s="21" t="s">
        <v>15</v>
      </c>
      <c r="Q52" s="21" t="s">
        <v>15</v>
      </c>
      <c r="R52" s="21" t="s">
        <v>15</v>
      </c>
      <c r="S52" s="21" t="s">
        <v>15</v>
      </c>
      <c r="T52" s="21" t="s">
        <v>15</v>
      </c>
      <c r="U52" s="21" t="s">
        <v>15</v>
      </c>
      <c r="V52" s="21">
        <f>V23/$W23*100</f>
        <v>0.4970678985246008</v>
      </c>
      <c r="W52" s="21">
        <f t="shared" si="8"/>
        <v>100</v>
      </c>
      <c r="X52" s="22"/>
      <c r="Y52" s="21">
        <f t="shared" si="10"/>
        <v>76.37567386997189</v>
      </c>
      <c r="Z52" s="21">
        <f t="shared" si="10"/>
        <v>91.25467077405708</v>
      </c>
      <c r="AA52" s="21">
        <f>AB23/Z23*100</f>
        <v>8.745329225942921</v>
      </c>
      <c r="AB52" s="21">
        <f>AC23/AB23*100</f>
        <v>47.1646456480733</v>
      </c>
    </row>
    <row r="53" spans="1:28" ht="12.75">
      <c r="A53" s="5" t="s">
        <v>33</v>
      </c>
      <c r="B53" s="21">
        <f t="shared" si="11"/>
        <v>34.128744226488415</v>
      </c>
      <c r="C53" s="21">
        <f t="shared" si="11"/>
        <v>21.56756595306188</v>
      </c>
      <c r="D53" s="21">
        <f t="shared" si="11"/>
        <v>15.349264782139388</v>
      </c>
      <c r="E53" s="21">
        <f t="shared" si="11"/>
        <v>10.232898499861859</v>
      </c>
      <c r="F53" s="21">
        <f t="shared" si="11"/>
        <v>5.88667946027882</v>
      </c>
      <c r="G53" s="21">
        <f t="shared" si="11"/>
        <v>4.3065190174306744</v>
      </c>
      <c r="H53" s="21">
        <f t="shared" si="11"/>
        <v>3.7559871532885474</v>
      </c>
      <c r="I53" s="21">
        <f>I24/$W24*100</f>
        <v>2.6680323142416467</v>
      </c>
      <c r="J53" s="21">
        <f>J24/$W24*100</f>
        <v>1.1786384842141595</v>
      </c>
      <c r="K53" s="21" t="s">
        <v>15</v>
      </c>
      <c r="L53" s="21">
        <f>L24/$W24*100</f>
        <v>0.1562695751807243</v>
      </c>
      <c r="M53" s="21">
        <f>M24/$W24*100</f>
        <v>0.5512785730227356</v>
      </c>
      <c r="N53" s="21" t="s">
        <v>15</v>
      </c>
      <c r="O53" s="21" t="s">
        <v>15</v>
      </c>
      <c r="P53" s="21" t="s">
        <v>15</v>
      </c>
      <c r="Q53" s="21" t="s">
        <v>15</v>
      </c>
      <c r="R53" s="21" t="s">
        <v>15</v>
      </c>
      <c r="S53" s="21" t="s">
        <v>15</v>
      </c>
      <c r="T53" s="21" t="s">
        <v>15</v>
      </c>
      <c r="U53" s="21" t="s">
        <v>15</v>
      </c>
      <c r="V53" s="21">
        <f>V24/$W24*100</f>
        <v>0.21812196079114637</v>
      </c>
      <c r="W53" s="21">
        <f t="shared" si="8"/>
        <v>100</v>
      </c>
      <c r="X53" s="22"/>
      <c r="Y53" s="21">
        <f t="shared" si="10"/>
        <v>78.37473087580797</v>
      </c>
      <c r="Z53" s="21">
        <f t="shared" si="10"/>
        <v>90.94876812832699</v>
      </c>
      <c r="AA53" s="21">
        <f>AB24/Z24*100</f>
        <v>9.051231871673007</v>
      </c>
      <c r="AB53" s="21">
        <f>AC24/AB24*100</f>
        <v>35.11615207939942</v>
      </c>
    </row>
    <row r="54" spans="1:28" ht="12.75">
      <c r="A54" s="5" t="s">
        <v>34</v>
      </c>
      <c r="B54" s="21">
        <f>B25/$W25*100</f>
        <v>36.33027916402092</v>
      </c>
      <c r="C54" s="21">
        <f>C25/$W25*100</f>
        <v>28.196126037796088</v>
      </c>
      <c r="D54" s="21" t="s">
        <v>15</v>
      </c>
      <c r="E54" s="21">
        <f>E25/$W25*100</f>
        <v>6.049328150259888</v>
      </c>
      <c r="F54" s="21" t="s">
        <v>15</v>
      </c>
      <c r="G54" s="21" t="s">
        <v>15</v>
      </c>
      <c r="H54" s="21" t="s">
        <v>15</v>
      </c>
      <c r="I54" s="21" t="s">
        <v>15</v>
      </c>
      <c r="J54" s="21">
        <f>J25/$W25*100</f>
        <v>1.5324059237621204</v>
      </c>
      <c r="K54" s="21" t="s">
        <v>15</v>
      </c>
      <c r="L54" s="21">
        <f>L25/$W25*100</f>
        <v>0.29032676951008995</v>
      </c>
      <c r="M54" s="21">
        <f>M25/$W25*100</f>
        <v>0.7305226715781172</v>
      </c>
      <c r="N54" s="21" t="s">
        <v>15</v>
      </c>
      <c r="O54" s="21" t="s">
        <v>15</v>
      </c>
      <c r="P54" s="21" t="s">
        <v>15</v>
      </c>
      <c r="Q54" s="21" t="s">
        <v>15</v>
      </c>
      <c r="R54" s="21" t="s">
        <v>15</v>
      </c>
      <c r="S54" s="21">
        <f>S25/$W25*100</f>
        <v>14.127846232840401</v>
      </c>
      <c r="T54" s="21" t="s">
        <v>15</v>
      </c>
      <c r="U54" s="21">
        <f>U25/$W25*100</f>
        <v>10.112354196276145</v>
      </c>
      <c r="V54" s="21">
        <f>V25/$W25*100</f>
        <v>2.6308108539562234</v>
      </c>
      <c r="W54" s="21">
        <f t="shared" si="8"/>
        <v>100</v>
      </c>
      <c r="X54" s="22"/>
      <c r="Y54" s="21">
        <f t="shared" si="10"/>
        <v>86.43787633921256</v>
      </c>
      <c r="Z54" s="21">
        <f t="shared" si="10"/>
        <v>94.14608924261321</v>
      </c>
      <c r="AA54" s="21">
        <f>AB25/Z25*100</f>
        <v>5.853910757386787</v>
      </c>
      <c r="AB54" s="21">
        <f>AC25/AB25*100</f>
        <v>48.21719387657349</v>
      </c>
    </row>
    <row r="55" spans="1:28" ht="12.75">
      <c r="A55" s="7" t="s">
        <v>8</v>
      </c>
      <c r="B55" s="23">
        <f aca="true" t="shared" si="12" ref="B55:Q55">B26/$W26*100</f>
        <v>33.61844489923616</v>
      </c>
      <c r="C55" s="23">
        <f t="shared" si="12"/>
        <v>28.326088644607932</v>
      </c>
      <c r="D55" s="23">
        <f t="shared" si="12"/>
        <v>10.907238110264</v>
      </c>
      <c r="E55" s="23">
        <f t="shared" si="12"/>
        <v>6.543577144358088</v>
      </c>
      <c r="F55" s="23">
        <f t="shared" si="12"/>
        <v>3.852182250056542</v>
      </c>
      <c r="G55" s="23">
        <f t="shared" si="12"/>
        <v>2.3581578263694043</v>
      </c>
      <c r="H55" s="23">
        <f t="shared" si="12"/>
        <v>2.1605880274491214</v>
      </c>
      <c r="I55" s="23">
        <f t="shared" si="12"/>
        <v>1.7660993856918186</v>
      </c>
      <c r="J55" s="23">
        <f t="shared" si="12"/>
        <v>1.5230120225418378</v>
      </c>
      <c r="K55" s="23">
        <f t="shared" si="12"/>
        <v>1.956514837896047</v>
      </c>
      <c r="L55" s="23">
        <f t="shared" si="12"/>
        <v>0.1597773248919652</v>
      </c>
      <c r="M55" s="23">
        <f t="shared" si="12"/>
        <v>0.9210627515185557</v>
      </c>
      <c r="N55" s="23">
        <f t="shared" si="12"/>
        <v>2.96852942017614</v>
      </c>
      <c r="O55" s="23">
        <f t="shared" si="12"/>
        <v>0.18048143045964193</v>
      </c>
      <c r="P55" s="23">
        <f t="shared" si="12"/>
        <v>0.5292149552933543</v>
      </c>
      <c r="Q55" s="23">
        <f t="shared" si="12"/>
        <v>0.15838902992765966</v>
      </c>
      <c r="R55" s="23">
        <f aca="true" t="shared" si="13" ref="R55:W55">R26/$W26*100</f>
        <v>0.18739513938188357</v>
      </c>
      <c r="S55" s="23">
        <f t="shared" si="13"/>
        <v>0.3658589144934014</v>
      </c>
      <c r="T55" s="23">
        <f t="shared" si="13"/>
        <v>0.4235101767111299</v>
      </c>
      <c r="U55" s="23">
        <f t="shared" si="13"/>
        <v>0.2618725365669952</v>
      </c>
      <c r="V55" s="23">
        <f t="shared" si="13"/>
        <v>0.832005172108315</v>
      </c>
      <c r="W55" s="23">
        <f t="shared" si="13"/>
        <v>100</v>
      </c>
      <c r="X55" s="22"/>
      <c r="Y55" s="23">
        <f t="shared" si="10"/>
        <v>88.36949348657696</v>
      </c>
      <c r="Z55" s="23">
        <f t="shared" si="10"/>
        <v>94.16822408728567</v>
      </c>
      <c r="AA55" s="23">
        <f>AB26/Z26*100</f>
        <v>5.831775912714334</v>
      </c>
      <c r="AB55" s="23">
        <f>AC26/AB26*100</f>
        <v>47.91331339678953</v>
      </c>
    </row>
    <row r="56" spans="1:24" ht="12.75">
      <c r="A56" s="9" t="s">
        <v>55</v>
      </c>
      <c r="X56" s="12"/>
    </row>
    <row r="57" ht="12.75">
      <c r="X57" s="12"/>
    </row>
    <row r="58" ht="12.75">
      <c r="X58" s="12"/>
    </row>
    <row r="59" ht="12.75">
      <c r="X59" s="12"/>
    </row>
  </sheetData>
  <printOptions/>
  <pageMargins left="0.87" right="0.24" top="1.18" bottom="0.63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utente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