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7320" activeTab="0"/>
  </bookViews>
  <sheets>
    <sheet name="SENATO72" sheetId="1" r:id="rId1"/>
  </sheets>
  <definedNames>
    <definedName name="_Regression_Int" localSheetId="0" hidden="1">1</definedName>
    <definedName name="_xlnm.Print_Area" localSheetId="0">'SENATO72'!#REF!</definedName>
    <definedName name="Print_Area_MI">'SENATO72'!#REF!</definedName>
  </definedNames>
  <calcPr fullCalcOnLoad="1"/>
</workbook>
</file>

<file path=xl/sharedStrings.xml><?xml version="1.0" encoding="utf-8"?>
<sst xmlns="http://schemas.openxmlformats.org/spreadsheetml/2006/main" count="162" uniqueCount="50">
  <si>
    <t>Valori assoluti</t>
  </si>
  <si>
    <t>Totale</t>
  </si>
  <si>
    <t>Elettori</t>
  </si>
  <si>
    <t>Votanti</t>
  </si>
  <si>
    <t>Voti validi</t>
  </si>
  <si>
    <t>Voti non validi</t>
  </si>
  <si>
    <t>Piemonte</t>
  </si>
  <si>
    <t>-</t>
  </si>
  <si>
    <t>Valle d'Aosta</t>
  </si>
  <si>
    <t>Lombardia</t>
  </si>
  <si>
    <t>Trentino -Alto Adige</t>
  </si>
  <si>
    <t>Veneto</t>
  </si>
  <si>
    <t>Friuli-Venezia Giulia</t>
  </si>
  <si>
    <t>Liguria</t>
  </si>
  <si>
    <t>Emilia-R.</t>
  </si>
  <si>
    <t>Toscana</t>
  </si>
  <si>
    <t>Umbria</t>
  </si>
  <si>
    <t>Marche</t>
  </si>
  <si>
    <t>Lazio</t>
  </si>
  <si>
    <t>Abruzzi</t>
  </si>
  <si>
    <t xml:space="preserve"> Molise</t>
  </si>
  <si>
    <t>Campania</t>
  </si>
  <si>
    <t>Puglia</t>
  </si>
  <si>
    <t>Basilicata</t>
  </si>
  <si>
    <t>Calabria</t>
  </si>
  <si>
    <t>Sicilia</t>
  </si>
  <si>
    <t>Sardegna</t>
  </si>
  <si>
    <t>Valori percentuali</t>
  </si>
  <si>
    <t>*Dati desunti dai prospetti degli uffici elettorali circoscrizionali e regionali esistenti presso la Giunta delle elezioni del Senato della Repubblica.</t>
  </si>
  <si>
    <t>% votanti su elettori</t>
  </si>
  <si>
    <t>% di voti validi sui votanti</t>
  </si>
  <si>
    <t>% di voti non validi sui votanti</t>
  </si>
  <si>
    <t>% di schede bianche sui voti non validi</t>
  </si>
  <si>
    <t>Totale voti validi</t>
  </si>
  <si>
    <t>PPST</t>
  </si>
  <si>
    <t>MSI-DN</t>
  </si>
  <si>
    <t>PLI</t>
  </si>
  <si>
    <t>PRI</t>
  </si>
  <si>
    <t>PSDI</t>
  </si>
  <si>
    <t>PSI</t>
  </si>
  <si>
    <t>PCI-PSIUP</t>
  </si>
  <si>
    <t>DC</t>
  </si>
  <si>
    <t>Regioni</t>
  </si>
  <si>
    <t>1972 - Elezioni del Senato, 7 maggio (per regione)</t>
  </si>
  <si>
    <r>
      <t>Fonte</t>
    </r>
    <r>
      <rPr>
        <sz val="10"/>
        <rFont val="Times New Roman"/>
        <family val="1"/>
      </rPr>
      <t xml:space="preserve">: Istat-Ministero dell'Interno, </t>
    </r>
    <r>
      <rPr>
        <i/>
        <sz val="10"/>
        <rFont val="Times New Roman"/>
        <family val="1"/>
      </rPr>
      <t>Elezione del Senato della Repubblica, 20 giugno 1976</t>
    </r>
    <r>
      <rPr>
        <sz val="10"/>
        <rFont val="Times New Roman"/>
        <family val="1"/>
      </rPr>
      <t>, Roma 1979.</t>
    </r>
  </si>
  <si>
    <t>(a) La voce comprende la somma dei contrassegni i cui candidati hanno ottenuto meno di 50.000 voti.</t>
  </si>
  <si>
    <r>
      <t>Nota</t>
    </r>
    <r>
      <rPr>
        <sz val="10"/>
        <rFont val="Times New Roman"/>
        <family val="1"/>
      </rPr>
      <t>: Si tenga presente che al Senato i voti sono distribuiti per contrassegno non per partito poichè il sistema elettorale del Senato è uninominale maggioritario (se il candidato ottiene almeno il 65% dei voti);</t>
    </r>
  </si>
  <si>
    <t>formalmente ogni candidatura è individuale, non di lista. Per motivi di facilità nell'interpretazione e di comparabilità con i dati della Camera abbiamo riportato l'indicazione dei partiti e movimenti corrispondenti ai contrassegni.</t>
  </si>
  <si>
    <t>Altre liste (a)</t>
  </si>
  <si>
    <t>Schede bianche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</si>
</sst>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General_)"/>
    <numFmt numFmtId="171" formatCode="0_)"/>
    <numFmt numFmtId="172" formatCode="0.0%"/>
    <numFmt numFmtId="173" formatCode="0.0"/>
  </numFmts>
  <fonts count="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27">
    <xf numFmtId="170" fontId="0" fillId="0" borderId="0" xfId="0" applyAlignment="1">
      <alignment/>
    </xf>
    <xf numFmtId="173" fontId="5" fillId="0" borderId="1" xfId="0" applyNumberFormat="1" applyFont="1" applyBorder="1" applyAlignment="1">
      <alignment horizontal="right" wrapText="1"/>
    </xf>
    <xf numFmtId="173" fontId="5" fillId="0" borderId="0" xfId="0" applyNumberFormat="1" applyFont="1" applyBorder="1" applyAlignment="1">
      <alignment horizontal="right" wrapText="1"/>
    </xf>
    <xf numFmtId="173" fontId="5" fillId="0" borderId="1" xfId="0" applyNumberFormat="1" applyFont="1" applyBorder="1" applyAlignment="1">
      <alignment horizontal="left" wrapText="1"/>
    </xf>
    <xf numFmtId="170" fontId="6" fillId="0" borderId="0" xfId="0" applyFont="1" applyAlignment="1">
      <alignment/>
    </xf>
    <xf numFmtId="170" fontId="6" fillId="0" borderId="0" xfId="0" applyFont="1" applyAlignment="1">
      <alignment horizontal="right"/>
    </xf>
    <xf numFmtId="170" fontId="7" fillId="0" borderId="0" xfId="0" applyFont="1" applyAlignment="1" applyProtection="1">
      <alignment horizontal="left"/>
      <protection/>
    </xf>
    <xf numFmtId="170" fontId="6" fillId="0" borderId="0" xfId="0" applyFont="1" applyBorder="1" applyAlignment="1">
      <alignment horizontal="right"/>
    </xf>
    <xf numFmtId="170" fontId="6" fillId="0" borderId="0" xfId="0" applyFont="1" applyAlignment="1">
      <alignment vertical="center"/>
    </xf>
    <xf numFmtId="3" fontId="6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>
      <alignment horizontal="right"/>
    </xf>
    <xf numFmtId="17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/>
    </xf>
    <xf numFmtId="170" fontId="6" fillId="0" borderId="0" xfId="0" applyFont="1" applyAlignment="1" applyProtection="1">
      <alignment horizontal="right"/>
      <protection/>
    </xf>
    <xf numFmtId="171" fontId="6" fillId="0" borderId="0" xfId="0" applyNumberFormat="1" applyFont="1" applyAlignment="1" applyProtection="1">
      <alignment horizontal="right"/>
      <protection/>
    </xf>
    <xf numFmtId="173" fontId="6" fillId="0" borderId="0" xfId="0" applyNumberFormat="1" applyFont="1" applyAlignment="1">
      <alignment horizontal="right"/>
    </xf>
    <xf numFmtId="170" fontId="7" fillId="0" borderId="0" xfId="0" applyFont="1" applyAlignment="1">
      <alignment/>
    </xf>
    <xf numFmtId="170" fontId="8" fillId="0" borderId="0" xfId="0" applyFont="1" applyAlignment="1" applyProtection="1">
      <alignment horizontal="left"/>
      <protection/>
    </xf>
    <xf numFmtId="3" fontId="5" fillId="0" borderId="0" xfId="0" applyNumberFormat="1" applyFont="1" applyAlignment="1" applyProtection="1">
      <alignment horizontal="left"/>
      <protection/>
    </xf>
    <xf numFmtId="170" fontId="5" fillId="0" borderId="0" xfId="0" applyFont="1" applyAlignment="1">
      <alignment/>
    </xf>
    <xf numFmtId="3" fontId="5" fillId="0" borderId="2" xfId="0" applyNumberFormat="1" applyFont="1" applyBorder="1" applyAlignment="1" applyProtection="1">
      <alignment horizontal="left"/>
      <protection/>
    </xf>
    <xf numFmtId="3" fontId="6" fillId="0" borderId="2" xfId="0" applyNumberFormat="1" applyFont="1" applyBorder="1" applyAlignment="1" applyProtection="1">
      <alignment horizontal="right"/>
      <protection/>
    </xf>
    <xf numFmtId="3" fontId="6" fillId="0" borderId="2" xfId="0" applyNumberFormat="1" applyFont="1" applyBorder="1" applyAlignment="1">
      <alignment horizontal="right"/>
    </xf>
    <xf numFmtId="170" fontId="6" fillId="0" borderId="0" xfId="0" applyFont="1" applyBorder="1" applyAlignment="1">
      <alignment horizontal="right" vertical="center"/>
    </xf>
    <xf numFmtId="173" fontId="6" fillId="0" borderId="0" xfId="0" applyNumberFormat="1" applyFont="1" applyBorder="1" applyAlignment="1">
      <alignment horizontal="right"/>
    </xf>
    <xf numFmtId="173" fontId="6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6"/>
  <sheetViews>
    <sheetView tabSelected="1" workbookViewId="0" topLeftCell="A1">
      <selection activeCell="A1" sqref="A1"/>
    </sheetView>
  </sheetViews>
  <sheetFormatPr defaultColWidth="9.625" defaultRowHeight="12.75"/>
  <cols>
    <col min="1" max="1" width="15.625" style="4" customWidth="1"/>
    <col min="2" max="17" width="9.625" style="5" customWidth="1"/>
    <col min="18" max="16384" width="9.625" style="4" customWidth="1"/>
  </cols>
  <sheetData>
    <row r="1" ht="15.75">
      <c r="A1" s="18" t="s">
        <v>43</v>
      </c>
    </row>
    <row r="4" spans="1:12" ht="12.75">
      <c r="A4" s="6" t="s">
        <v>0</v>
      </c>
      <c r="L4" s="7"/>
    </row>
    <row r="5" spans="1:17" s="8" customFormat="1" ht="33.75" customHeight="1">
      <c r="A5" s="3" t="s">
        <v>42</v>
      </c>
      <c r="B5" s="1" t="s">
        <v>41</v>
      </c>
      <c r="C5" s="1" t="s">
        <v>40</v>
      </c>
      <c r="D5" s="1" t="s">
        <v>39</v>
      </c>
      <c r="E5" s="1" t="s">
        <v>38</v>
      </c>
      <c r="F5" s="1" t="s">
        <v>37</v>
      </c>
      <c r="G5" s="1" t="s">
        <v>36</v>
      </c>
      <c r="H5" s="1" t="s">
        <v>35</v>
      </c>
      <c r="I5" s="1" t="s">
        <v>34</v>
      </c>
      <c r="J5" s="1" t="s">
        <v>48</v>
      </c>
      <c r="K5" s="1" t="s">
        <v>33</v>
      </c>
      <c r="L5" s="2"/>
      <c r="M5" s="1" t="s">
        <v>2</v>
      </c>
      <c r="N5" s="1" t="s">
        <v>3</v>
      </c>
      <c r="O5" s="1" t="s">
        <v>4</v>
      </c>
      <c r="P5" s="1" t="s">
        <v>5</v>
      </c>
      <c r="Q5" s="1" t="s">
        <v>49</v>
      </c>
    </row>
    <row r="6" spans="1:18" s="13" customFormat="1" ht="12.75">
      <c r="A6" s="19" t="s">
        <v>6</v>
      </c>
      <c r="B6" s="9">
        <v>983287</v>
      </c>
      <c r="C6" s="9">
        <v>736937</v>
      </c>
      <c r="D6" s="9">
        <v>309105</v>
      </c>
      <c r="E6" s="9">
        <v>206707</v>
      </c>
      <c r="F6" s="9">
        <v>96422</v>
      </c>
      <c r="G6" s="9">
        <v>230716</v>
      </c>
      <c r="H6" s="9">
        <v>130877</v>
      </c>
      <c r="I6" s="9" t="s">
        <v>7</v>
      </c>
      <c r="J6" s="9" t="s">
        <v>7</v>
      </c>
      <c r="K6" s="9">
        <f aca="true" t="shared" si="0" ref="K6:K25">SUM(B6:J6)</f>
        <v>2694051</v>
      </c>
      <c r="L6" s="10"/>
      <c r="M6" s="9">
        <v>2971527</v>
      </c>
      <c r="N6" s="9">
        <v>2844467</v>
      </c>
      <c r="O6" s="9">
        <f aca="true" t="shared" si="1" ref="O6:O25">K6</f>
        <v>2694051</v>
      </c>
      <c r="P6" s="11">
        <f aca="true" t="shared" si="2" ref="P6:P25">N6-O6</f>
        <v>150416</v>
      </c>
      <c r="Q6" s="9">
        <v>104444</v>
      </c>
      <c r="R6" s="12"/>
    </row>
    <row r="7" spans="1:18" s="13" customFormat="1" ht="12.75">
      <c r="A7" s="20" t="s">
        <v>8</v>
      </c>
      <c r="B7" s="9" t="s">
        <v>7</v>
      </c>
      <c r="C7" s="9" t="s">
        <v>7</v>
      </c>
      <c r="D7" s="9" t="s">
        <v>7</v>
      </c>
      <c r="E7" s="9" t="s">
        <v>7</v>
      </c>
      <c r="F7" s="9" t="s">
        <v>7</v>
      </c>
      <c r="G7" s="9" t="s">
        <v>7</v>
      </c>
      <c r="H7" s="9">
        <v>2192</v>
      </c>
      <c r="I7" s="9" t="s">
        <v>7</v>
      </c>
      <c r="J7" s="9">
        <v>58766</v>
      </c>
      <c r="K7" s="9">
        <f t="shared" si="0"/>
        <v>60958</v>
      </c>
      <c r="L7" s="10"/>
      <c r="M7" s="9">
        <v>72743</v>
      </c>
      <c r="N7" s="9">
        <v>66552</v>
      </c>
      <c r="O7" s="9">
        <f t="shared" si="1"/>
        <v>60958</v>
      </c>
      <c r="P7" s="11">
        <f t="shared" si="2"/>
        <v>5594</v>
      </c>
      <c r="Q7" s="9">
        <v>4040</v>
      </c>
      <c r="R7" s="12"/>
    </row>
    <row r="8" spans="1:18" s="13" customFormat="1" ht="12.75">
      <c r="A8" s="19" t="s">
        <v>9</v>
      </c>
      <c r="B8" s="9">
        <v>2072474</v>
      </c>
      <c r="C8" s="9">
        <v>1219149</v>
      </c>
      <c r="D8" s="9">
        <v>644694</v>
      </c>
      <c r="E8" s="11">
        <v>265118</v>
      </c>
      <c r="F8" s="11">
        <v>157535</v>
      </c>
      <c r="G8" s="9">
        <v>279887</v>
      </c>
      <c r="H8" s="9">
        <v>303850</v>
      </c>
      <c r="I8" s="9" t="s">
        <v>7</v>
      </c>
      <c r="J8" s="9">
        <v>27876</v>
      </c>
      <c r="K8" s="9">
        <f t="shared" si="0"/>
        <v>4970583</v>
      </c>
      <c r="L8" s="9"/>
      <c r="M8" s="9">
        <v>5343998</v>
      </c>
      <c r="N8" s="9">
        <v>5173197</v>
      </c>
      <c r="O8" s="9">
        <f t="shared" si="1"/>
        <v>4970583</v>
      </c>
      <c r="P8" s="11">
        <f t="shared" si="2"/>
        <v>202614</v>
      </c>
      <c r="Q8" s="11">
        <v>142938</v>
      </c>
      <c r="R8" s="12"/>
    </row>
    <row r="9" spans="1:18" s="13" customFormat="1" ht="12.75">
      <c r="A9" s="19" t="s">
        <v>10</v>
      </c>
      <c r="B9" s="9">
        <v>185853</v>
      </c>
      <c r="C9" s="9">
        <v>35956</v>
      </c>
      <c r="D9" s="9">
        <v>37957</v>
      </c>
      <c r="E9" s="11">
        <v>20615</v>
      </c>
      <c r="F9" s="11">
        <v>7213</v>
      </c>
      <c r="G9" s="9">
        <v>8230</v>
      </c>
      <c r="H9" s="9">
        <v>16937</v>
      </c>
      <c r="I9" s="9">
        <f>42283+59743</f>
        <v>102026</v>
      </c>
      <c r="J9" s="14">
        <f>9334+19121+3355+1746+4790+1815</f>
        <v>40161</v>
      </c>
      <c r="K9" s="9">
        <f t="shared" si="0"/>
        <v>454948</v>
      </c>
      <c r="L9" s="9"/>
      <c r="M9" s="9">
        <v>505440</v>
      </c>
      <c r="N9" s="9">
        <v>479010</v>
      </c>
      <c r="O9" s="9">
        <f t="shared" si="1"/>
        <v>454948</v>
      </c>
      <c r="P9" s="11">
        <f t="shared" si="2"/>
        <v>24062</v>
      </c>
      <c r="Q9" s="9">
        <v>17178</v>
      </c>
      <c r="R9" s="12"/>
    </row>
    <row r="10" spans="1:18" s="13" customFormat="1" ht="12.75">
      <c r="A10" s="19" t="s">
        <v>11</v>
      </c>
      <c r="B10" s="9">
        <v>1245628</v>
      </c>
      <c r="C10" s="9">
        <v>434777</v>
      </c>
      <c r="D10" s="9">
        <v>253854</v>
      </c>
      <c r="E10" s="11">
        <v>157802</v>
      </c>
      <c r="F10" s="11">
        <v>44892</v>
      </c>
      <c r="G10" s="9">
        <v>94957</v>
      </c>
      <c r="H10" s="9">
        <v>107423</v>
      </c>
      <c r="I10" s="9" t="s">
        <v>7</v>
      </c>
      <c r="J10" s="9" t="s">
        <v>7</v>
      </c>
      <c r="K10" s="9">
        <f t="shared" si="0"/>
        <v>2339333</v>
      </c>
      <c r="L10" s="9"/>
      <c r="M10" s="9">
        <v>2538107</v>
      </c>
      <c r="N10" s="9">
        <v>2434343</v>
      </c>
      <c r="O10" s="9">
        <f t="shared" si="1"/>
        <v>2339333</v>
      </c>
      <c r="P10" s="11">
        <f t="shared" si="2"/>
        <v>95010</v>
      </c>
      <c r="Q10" s="9">
        <v>66305</v>
      </c>
      <c r="R10" s="12"/>
    </row>
    <row r="11" spans="1:18" s="13" customFormat="1" ht="12.75">
      <c r="A11" s="19" t="s">
        <v>12</v>
      </c>
      <c r="B11" s="9">
        <v>336355</v>
      </c>
      <c r="C11" s="9">
        <v>161178</v>
      </c>
      <c r="D11" s="9">
        <v>85573</v>
      </c>
      <c r="E11" s="11">
        <v>67003</v>
      </c>
      <c r="F11" s="11">
        <v>19321</v>
      </c>
      <c r="G11" s="9">
        <v>31198</v>
      </c>
      <c r="H11" s="9">
        <v>59362</v>
      </c>
      <c r="I11" s="9" t="s">
        <v>7</v>
      </c>
      <c r="J11" s="9" t="s">
        <v>7</v>
      </c>
      <c r="K11" s="9">
        <f t="shared" si="0"/>
        <v>759990</v>
      </c>
      <c r="L11" s="9"/>
      <c r="M11" s="9">
        <v>849725</v>
      </c>
      <c r="N11" s="9">
        <v>786180</v>
      </c>
      <c r="O11" s="9">
        <f t="shared" si="1"/>
        <v>759990</v>
      </c>
      <c r="P11" s="11">
        <f t="shared" si="2"/>
        <v>26190</v>
      </c>
      <c r="Q11" s="9">
        <v>16370</v>
      </c>
      <c r="R11" s="12"/>
    </row>
    <row r="12" spans="1:18" s="13" customFormat="1" ht="12.75">
      <c r="A12" s="19" t="s">
        <v>13</v>
      </c>
      <c r="B12" s="9">
        <v>396184</v>
      </c>
      <c r="C12" s="9">
        <v>384236</v>
      </c>
      <c r="D12" s="9">
        <v>141742</v>
      </c>
      <c r="E12" s="11">
        <v>67298</v>
      </c>
      <c r="F12" s="11">
        <v>41603</v>
      </c>
      <c r="G12" s="9">
        <v>76277</v>
      </c>
      <c r="H12" s="9">
        <v>72806</v>
      </c>
      <c r="I12" s="9" t="s">
        <v>7</v>
      </c>
      <c r="J12" s="9" t="s">
        <v>7</v>
      </c>
      <c r="K12" s="9">
        <f t="shared" si="0"/>
        <v>1180146</v>
      </c>
      <c r="L12" s="9"/>
      <c r="M12" s="9">
        <v>1300639</v>
      </c>
      <c r="N12" s="9">
        <v>1229983</v>
      </c>
      <c r="O12" s="9">
        <f t="shared" si="1"/>
        <v>1180146</v>
      </c>
      <c r="P12" s="11">
        <f t="shared" si="2"/>
        <v>49837</v>
      </c>
      <c r="Q12" s="9">
        <v>36063</v>
      </c>
      <c r="R12" s="12"/>
    </row>
    <row r="13" spans="1:18" s="13" customFormat="1" ht="12.75">
      <c r="A13" s="19" t="s">
        <v>14</v>
      </c>
      <c r="B13" s="9">
        <v>665803</v>
      </c>
      <c r="C13" s="9">
        <v>1126093</v>
      </c>
      <c r="D13" s="9">
        <v>221378</v>
      </c>
      <c r="E13" s="11">
        <v>153392</v>
      </c>
      <c r="F13" s="11">
        <v>98331</v>
      </c>
      <c r="G13" s="9">
        <v>95505</v>
      </c>
      <c r="H13" s="9">
        <v>102943</v>
      </c>
      <c r="I13" s="9" t="s">
        <v>7</v>
      </c>
      <c r="J13" s="9" t="s">
        <v>7</v>
      </c>
      <c r="K13" s="9">
        <f t="shared" si="0"/>
        <v>2463445</v>
      </c>
      <c r="L13" s="9"/>
      <c r="M13" s="9">
        <v>2615672</v>
      </c>
      <c r="N13" s="9">
        <v>2546907</v>
      </c>
      <c r="O13" s="9">
        <f t="shared" si="1"/>
        <v>2463445</v>
      </c>
      <c r="P13" s="11">
        <f t="shared" si="2"/>
        <v>83462</v>
      </c>
      <c r="Q13" s="9">
        <v>62386</v>
      </c>
      <c r="R13" s="12"/>
    </row>
    <row r="14" spans="1:18" s="13" customFormat="1" ht="12.75">
      <c r="A14" s="19" t="s">
        <v>15</v>
      </c>
      <c r="B14" s="9">
        <v>692596</v>
      </c>
      <c r="C14" s="9">
        <v>960418</v>
      </c>
      <c r="D14" s="9">
        <v>215390</v>
      </c>
      <c r="E14" s="11">
        <v>101728</v>
      </c>
      <c r="F14" s="11">
        <v>55542</v>
      </c>
      <c r="G14" s="9">
        <v>52976</v>
      </c>
      <c r="H14" s="9">
        <v>121598</v>
      </c>
      <c r="I14" s="9" t="s">
        <v>7</v>
      </c>
      <c r="J14" s="9" t="s">
        <v>7</v>
      </c>
      <c r="K14" s="9">
        <f t="shared" si="0"/>
        <v>2200248</v>
      </c>
      <c r="L14" s="9"/>
      <c r="M14" s="9">
        <v>2363696</v>
      </c>
      <c r="N14" s="9">
        <v>2291362</v>
      </c>
      <c r="O14" s="9">
        <f t="shared" si="1"/>
        <v>2200248</v>
      </c>
      <c r="P14" s="11">
        <f t="shared" si="2"/>
        <v>91114</v>
      </c>
      <c r="Q14" s="9">
        <v>66482</v>
      </c>
      <c r="R14" s="12"/>
    </row>
    <row r="15" spans="1:18" s="13" customFormat="1" ht="12.75">
      <c r="A15" s="19" t="s">
        <v>16</v>
      </c>
      <c r="B15" s="9">
        <v>159500</v>
      </c>
      <c r="C15" s="9">
        <v>210156</v>
      </c>
      <c r="D15" s="9">
        <v>53295</v>
      </c>
      <c r="E15" s="11">
        <v>15012</v>
      </c>
      <c r="F15" s="11">
        <v>9208</v>
      </c>
      <c r="G15" s="9">
        <v>6184</v>
      </c>
      <c r="H15" s="9">
        <v>30448</v>
      </c>
      <c r="I15" s="9" t="s">
        <v>7</v>
      </c>
      <c r="J15" s="9" t="s">
        <v>7</v>
      </c>
      <c r="K15" s="9">
        <f t="shared" si="0"/>
        <v>483803</v>
      </c>
      <c r="L15" s="9"/>
      <c r="M15" s="9">
        <v>525585</v>
      </c>
      <c r="N15" s="9">
        <v>502784</v>
      </c>
      <c r="O15" s="9">
        <f t="shared" si="1"/>
        <v>483803</v>
      </c>
      <c r="P15" s="11">
        <f t="shared" si="2"/>
        <v>18981</v>
      </c>
      <c r="Q15" s="9">
        <v>12846</v>
      </c>
      <c r="R15" s="12"/>
    </row>
    <row r="16" spans="1:18" s="13" customFormat="1" ht="12.75">
      <c r="A16" s="19" t="s">
        <v>17</v>
      </c>
      <c r="B16" s="9">
        <v>331846</v>
      </c>
      <c r="C16" s="9">
        <v>284348</v>
      </c>
      <c r="D16" s="9">
        <v>72013</v>
      </c>
      <c r="E16" s="11">
        <v>35547</v>
      </c>
      <c r="F16" s="11">
        <v>29542</v>
      </c>
      <c r="G16" s="9">
        <v>18717</v>
      </c>
      <c r="H16" s="9">
        <v>43616</v>
      </c>
      <c r="I16" s="9" t="s">
        <v>7</v>
      </c>
      <c r="J16" s="9" t="s">
        <v>7</v>
      </c>
      <c r="K16" s="9">
        <f t="shared" si="0"/>
        <v>815629</v>
      </c>
      <c r="L16" s="9"/>
      <c r="M16" s="9">
        <v>896691</v>
      </c>
      <c r="N16" s="9">
        <v>854345</v>
      </c>
      <c r="O16" s="9">
        <f t="shared" si="1"/>
        <v>815629</v>
      </c>
      <c r="P16" s="11">
        <f t="shared" si="2"/>
        <v>38716</v>
      </c>
      <c r="Q16" s="9">
        <v>27399</v>
      </c>
      <c r="R16" s="12"/>
    </row>
    <row r="17" spans="1:18" s="13" customFormat="1" ht="12.75">
      <c r="A17" s="19" t="s">
        <v>18</v>
      </c>
      <c r="B17" s="9">
        <v>875053</v>
      </c>
      <c r="C17" s="9">
        <v>732114</v>
      </c>
      <c r="D17" s="9">
        <v>222338</v>
      </c>
      <c r="E17" s="11">
        <v>143909</v>
      </c>
      <c r="F17" s="11">
        <v>97075</v>
      </c>
      <c r="G17" s="9">
        <v>118363</v>
      </c>
      <c r="H17" s="9">
        <v>403742</v>
      </c>
      <c r="I17" s="9" t="s">
        <v>7</v>
      </c>
      <c r="J17" s="9">
        <v>2713</v>
      </c>
      <c r="K17" s="9">
        <f t="shared" si="0"/>
        <v>2595307</v>
      </c>
      <c r="L17" s="9"/>
      <c r="M17" s="9">
        <v>2864933</v>
      </c>
      <c r="N17" s="9">
        <v>2697629</v>
      </c>
      <c r="O17" s="9">
        <f t="shared" si="1"/>
        <v>2595307</v>
      </c>
      <c r="P17" s="11">
        <f t="shared" si="2"/>
        <v>102322</v>
      </c>
      <c r="Q17" s="9">
        <v>61721</v>
      </c>
      <c r="R17" s="12"/>
    </row>
    <row r="18" spans="1:18" s="13" customFormat="1" ht="12.75">
      <c r="A18" s="19" t="s">
        <v>19</v>
      </c>
      <c r="B18" s="9">
        <v>304658</v>
      </c>
      <c r="C18" s="9">
        <v>173145</v>
      </c>
      <c r="D18" s="9">
        <v>62461</v>
      </c>
      <c r="E18" s="11">
        <v>23396</v>
      </c>
      <c r="F18" s="11">
        <v>9510</v>
      </c>
      <c r="G18" s="9">
        <v>13351</v>
      </c>
      <c r="H18" s="9">
        <v>55709</v>
      </c>
      <c r="I18" s="9" t="s">
        <v>7</v>
      </c>
      <c r="J18" s="9" t="s">
        <v>7</v>
      </c>
      <c r="K18" s="9">
        <f t="shared" si="0"/>
        <v>642230</v>
      </c>
      <c r="L18" s="9"/>
      <c r="M18" s="9">
        <v>772881</v>
      </c>
      <c r="N18" s="9">
        <v>673676</v>
      </c>
      <c r="O18" s="9">
        <f t="shared" si="1"/>
        <v>642230</v>
      </c>
      <c r="P18" s="11">
        <f t="shared" si="2"/>
        <v>31446</v>
      </c>
      <c r="Q18" s="9">
        <v>18184</v>
      </c>
      <c r="R18" s="12"/>
    </row>
    <row r="19" spans="1:18" s="13" customFormat="1" ht="12.75">
      <c r="A19" s="20" t="s">
        <v>20</v>
      </c>
      <c r="B19" s="9">
        <v>99044</v>
      </c>
      <c r="C19" s="9" t="s">
        <v>7</v>
      </c>
      <c r="D19" s="9" t="s">
        <v>7</v>
      </c>
      <c r="E19" s="9">
        <v>10523</v>
      </c>
      <c r="F19" s="11">
        <v>3409</v>
      </c>
      <c r="G19" s="9">
        <v>4519</v>
      </c>
      <c r="H19" s="9">
        <v>10274</v>
      </c>
      <c r="I19" s="9" t="s">
        <v>7</v>
      </c>
      <c r="J19" s="9">
        <v>41833</v>
      </c>
      <c r="K19" s="9">
        <f t="shared" si="0"/>
        <v>169602</v>
      </c>
      <c r="L19" s="9"/>
      <c r="M19" s="9">
        <v>216169</v>
      </c>
      <c r="N19" s="9">
        <v>178655</v>
      </c>
      <c r="O19" s="9">
        <f t="shared" si="1"/>
        <v>169602</v>
      </c>
      <c r="P19" s="11">
        <f t="shared" si="2"/>
        <v>9053</v>
      </c>
      <c r="Q19" s="9">
        <v>5327</v>
      </c>
      <c r="R19" s="12"/>
    </row>
    <row r="20" spans="1:18" s="13" customFormat="1" ht="12.75">
      <c r="A20" s="19" t="s">
        <v>21</v>
      </c>
      <c r="B20" s="9">
        <v>858429</v>
      </c>
      <c r="C20" s="9">
        <v>567873</v>
      </c>
      <c r="D20" s="9">
        <v>221223</v>
      </c>
      <c r="E20" s="11">
        <v>136163</v>
      </c>
      <c r="F20" s="11">
        <v>94512</v>
      </c>
      <c r="G20" s="9">
        <v>83259</v>
      </c>
      <c r="H20" s="9">
        <v>422178</v>
      </c>
      <c r="I20" s="9" t="s">
        <v>7</v>
      </c>
      <c r="J20" s="9">
        <v>15256</v>
      </c>
      <c r="K20" s="9">
        <f t="shared" si="0"/>
        <v>2398893</v>
      </c>
      <c r="L20" s="9"/>
      <c r="M20" s="9">
        <v>2820085</v>
      </c>
      <c r="N20" s="9">
        <v>2516380</v>
      </c>
      <c r="O20" s="9">
        <f t="shared" si="1"/>
        <v>2398893</v>
      </c>
      <c r="P20" s="11">
        <f t="shared" si="2"/>
        <v>117487</v>
      </c>
      <c r="Q20" s="9">
        <v>65742</v>
      </c>
      <c r="R20" s="12"/>
    </row>
    <row r="21" spans="1:18" s="13" customFormat="1" ht="12.75">
      <c r="A21" s="19" t="s">
        <v>22</v>
      </c>
      <c r="B21" s="9">
        <v>686508</v>
      </c>
      <c r="C21" s="9">
        <v>461667</v>
      </c>
      <c r="D21" s="9">
        <v>193124</v>
      </c>
      <c r="E21" s="11">
        <v>75171</v>
      </c>
      <c r="F21" s="11">
        <v>33738</v>
      </c>
      <c r="G21" s="9">
        <v>53443</v>
      </c>
      <c r="H21" s="9">
        <v>228981</v>
      </c>
      <c r="I21" s="9" t="s">
        <v>7</v>
      </c>
      <c r="J21" s="9">
        <v>14217</v>
      </c>
      <c r="K21" s="9">
        <f t="shared" si="0"/>
        <v>1746849</v>
      </c>
      <c r="L21" s="9"/>
      <c r="M21" s="9">
        <v>1998290</v>
      </c>
      <c r="N21" s="9">
        <v>1824763</v>
      </c>
      <c r="O21" s="9">
        <f t="shared" si="1"/>
        <v>1746849</v>
      </c>
      <c r="P21" s="11">
        <f t="shared" si="2"/>
        <v>77914</v>
      </c>
      <c r="Q21" s="9">
        <v>44212</v>
      </c>
      <c r="R21" s="12"/>
    </row>
    <row r="22" spans="1:18" s="13" customFormat="1" ht="12.75">
      <c r="A22" s="19" t="s">
        <v>23</v>
      </c>
      <c r="B22" s="9">
        <v>135846</v>
      </c>
      <c r="C22" s="9">
        <v>75041</v>
      </c>
      <c r="D22" s="9">
        <v>37744</v>
      </c>
      <c r="E22" s="11">
        <v>14543</v>
      </c>
      <c r="F22" s="11">
        <v>2227</v>
      </c>
      <c r="G22" s="9">
        <v>5970</v>
      </c>
      <c r="H22" s="9">
        <v>22892</v>
      </c>
      <c r="I22" s="9" t="s">
        <v>7</v>
      </c>
      <c r="J22" s="9" t="s">
        <v>7</v>
      </c>
      <c r="K22" s="9">
        <f t="shared" si="0"/>
        <v>294263</v>
      </c>
      <c r="L22" s="9"/>
      <c r="M22" s="9">
        <v>348295</v>
      </c>
      <c r="N22" s="9">
        <v>309943</v>
      </c>
      <c r="O22" s="9">
        <f t="shared" si="1"/>
        <v>294263</v>
      </c>
      <c r="P22" s="11">
        <f t="shared" si="2"/>
        <v>15680</v>
      </c>
      <c r="Q22" s="9">
        <v>7070</v>
      </c>
      <c r="R22" s="12"/>
    </row>
    <row r="23" spans="1:18" s="13" customFormat="1" ht="12.75">
      <c r="A23" s="19" t="s">
        <v>24</v>
      </c>
      <c r="B23" s="9">
        <v>334443</v>
      </c>
      <c r="C23" s="9">
        <v>247011</v>
      </c>
      <c r="D23" s="9">
        <v>117615</v>
      </c>
      <c r="E23" s="11">
        <v>27494</v>
      </c>
      <c r="F23" s="11">
        <v>15350</v>
      </c>
      <c r="G23" s="9">
        <v>8777</v>
      </c>
      <c r="H23" s="9">
        <v>135145</v>
      </c>
      <c r="I23" s="9" t="s">
        <v>7</v>
      </c>
      <c r="J23" s="9" t="s">
        <v>7</v>
      </c>
      <c r="K23" s="9">
        <f t="shared" si="0"/>
        <v>885835</v>
      </c>
      <c r="L23" s="9"/>
      <c r="M23" s="9">
        <v>1112203</v>
      </c>
      <c r="N23" s="9">
        <v>939437</v>
      </c>
      <c r="O23" s="9">
        <f t="shared" si="1"/>
        <v>885835</v>
      </c>
      <c r="P23" s="11">
        <f t="shared" si="2"/>
        <v>53602</v>
      </c>
      <c r="Q23" s="9">
        <v>32783</v>
      </c>
      <c r="R23" s="12"/>
    </row>
    <row r="24" spans="1:18" s="13" customFormat="1" ht="12.75">
      <c r="A24" s="19" t="s">
        <v>25</v>
      </c>
      <c r="B24" s="9">
        <v>809818</v>
      </c>
      <c r="C24" s="9">
        <v>502633</v>
      </c>
      <c r="D24" s="9">
        <v>257155</v>
      </c>
      <c r="E24" s="11">
        <v>92959</v>
      </c>
      <c r="F24" s="11">
        <v>103007</v>
      </c>
      <c r="G24" s="9">
        <v>108327</v>
      </c>
      <c r="H24" s="9">
        <v>378461</v>
      </c>
      <c r="I24" s="9" t="s">
        <v>7</v>
      </c>
      <c r="J24" s="9" t="s">
        <v>7</v>
      </c>
      <c r="K24" s="9">
        <f t="shared" si="0"/>
        <v>2252360</v>
      </c>
      <c r="L24" s="10"/>
      <c r="M24" s="9">
        <v>2801787</v>
      </c>
      <c r="N24" s="9">
        <v>2391653</v>
      </c>
      <c r="O24" s="9">
        <f t="shared" si="1"/>
        <v>2252360</v>
      </c>
      <c r="P24" s="11">
        <f t="shared" si="2"/>
        <v>139293</v>
      </c>
      <c r="Q24" s="9">
        <v>60534</v>
      </c>
      <c r="R24" s="12"/>
    </row>
    <row r="25" spans="1:18" s="13" customFormat="1" ht="12.75">
      <c r="A25" s="19" t="s">
        <v>26</v>
      </c>
      <c r="B25" s="9">
        <v>292046</v>
      </c>
      <c r="C25" s="9">
        <v>162313</v>
      </c>
      <c r="D25" s="9">
        <v>79091</v>
      </c>
      <c r="E25" s="11" t="s">
        <v>7</v>
      </c>
      <c r="F25" s="11" t="s">
        <v>7</v>
      </c>
      <c r="G25" s="9">
        <v>25525</v>
      </c>
      <c r="H25" s="9">
        <v>88202</v>
      </c>
      <c r="I25" s="9" t="s">
        <v>7</v>
      </c>
      <c r="J25" s="9">
        <v>59123</v>
      </c>
      <c r="K25" s="9">
        <f t="shared" si="0"/>
        <v>706300</v>
      </c>
      <c r="L25" s="10"/>
      <c r="M25" s="9">
        <v>818880</v>
      </c>
      <c r="N25" s="9">
        <v>740994</v>
      </c>
      <c r="O25" s="9">
        <f t="shared" si="1"/>
        <v>706300</v>
      </c>
      <c r="P25" s="11">
        <f t="shared" si="2"/>
        <v>34694</v>
      </c>
      <c r="Q25" s="9">
        <v>20908</v>
      </c>
      <c r="R25" s="12"/>
    </row>
    <row r="26" spans="1:18" s="13" customFormat="1" ht="12.75">
      <c r="A26" s="21" t="s">
        <v>1</v>
      </c>
      <c r="B26" s="22">
        <f aca="true" t="shared" si="3" ref="B26:K26">SUM(B6:B25)</f>
        <v>11465371</v>
      </c>
      <c r="C26" s="22">
        <f t="shared" si="3"/>
        <v>8475045</v>
      </c>
      <c r="D26" s="22">
        <f t="shared" si="3"/>
        <v>3225752</v>
      </c>
      <c r="E26" s="22">
        <f t="shared" si="3"/>
        <v>1614380</v>
      </c>
      <c r="F26" s="22">
        <f t="shared" si="3"/>
        <v>918437</v>
      </c>
      <c r="G26" s="22">
        <f t="shared" si="3"/>
        <v>1316181</v>
      </c>
      <c r="H26" s="22">
        <f t="shared" si="3"/>
        <v>2737636</v>
      </c>
      <c r="I26" s="22">
        <f t="shared" si="3"/>
        <v>102026</v>
      </c>
      <c r="J26" s="22">
        <f t="shared" si="3"/>
        <v>259945</v>
      </c>
      <c r="K26" s="22">
        <f t="shared" si="3"/>
        <v>30114773</v>
      </c>
      <c r="L26" s="10"/>
      <c r="M26" s="23">
        <f>SUM(M6:M25)</f>
        <v>33737346</v>
      </c>
      <c r="N26" s="23">
        <f>SUM(N6:N25)</f>
        <v>31482260</v>
      </c>
      <c r="O26" s="22">
        <f>K26</f>
        <v>30114773</v>
      </c>
      <c r="P26" s="23">
        <f>N26-O26</f>
        <v>1367487</v>
      </c>
      <c r="Q26" s="22">
        <f>SUM(Q6:Q25)</f>
        <v>872932</v>
      </c>
      <c r="R26" s="12"/>
    </row>
    <row r="27" spans="1:17" ht="12.75">
      <c r="A27" s="4" t="s">
        <v>45</v>
      </c>
      <c r="L27" s="7"/>
      <c r="N27" s="15"/>
      <c r="O27" s="15"/>
      <c r="P27" s="15"/>
      <c r="Q27" s="15"/>
    </row>
    <row r="28" spans="1:17" ht="12.75">
      <c r="A28" s="17" t="s">
        <v>46</v>
      </c>
      <c r="L28" s="7"/>
      <c r="N28" s="15"/>
      <c r="O28" s="15"/>
      <c r="P28" s="15"/>
      <c r="Q28" s="15"/>
    </row>
    <row r="29" spans="1:12" ht="12.75">
      <c r="A29" s="4" t="s">
        <v>47</v>
      </c>
      <c r="L29" s="7"/>
    </row>
    <row r="31" ht="12.75">
      <c r="L31" s="7"/>
    </row>
    <row r="32" spans="1:12" ht="12.75">
      <c r="A32" s="4" t="s">
        <v>27</v>
      </c>
      <c r="L32" s="7"/>
    </row>
    <row r="33" spans="1:16" ht="51" customHeight="1">
      <c r="A33" s="3" t="s">
        <v>42</v>
      </c>
      <c r="B33" s="1" t="s">
        <v>41</v>
      </c>
      <c r="C33" s="1" t="s">
        <v>40</v>
      </c>
      <c r="D33" s="1" t="s">
        <v>39</v>
      </c>
      <c r="E33" s="1" t="s">
        <v>38</v>
      </c>
      <c r="F33" s="1" t="s">
        <v>37</v>
      </c>
      <c r="G33" s="1" t="s">
        <v>36</v>
      </c>
      <c r="H33" s="1" t="s">
        <v>35</v>
      </c>
      <c r="I33" s="1" t="s">
        <v>34</v>
      </c>
      <c r="J33" s="1" t="s">
        <v>48</v>
      </c>
      <c r="K33" s="1" t="s">
        <v>33</v>
      </c>
      <c r="L33" s="24"/>
      <c r="M33" s="1" t="s">
        <v>29</v>
      </c>
      <c r="N33" s="1" t="s">
        <v>30</v>
      </c>
      <c r="O33" s="1" t="s">
        <v>31</v>
      </c>
      <c r="P33" s="1" t="s">
        <v>32</v>
      </c>
    </row>
    <row r="34" spans="1:16" ht="12.75">
      <c r="A34" s="19" t="s">
        <v>6</v>
      </c>
      <c r="B34" s="16">
        <f aca="true" t="shared" si="4" ref="B34:K36">B6/$K6*100</f>
        <v>36.49845530021518</v>
      </c>
      <c r="C34" s="16">
        <f t="shared" si="4"/>
        <v>27.354233457347316</v>
      </c>
      <c r="D34" s="16">
        <f t="shared" si="4"/>
        <v>11.473613528474406</v>
      </c>
      <c r="E34" s="16">
        <f t="shared" si="4"/>
        <v>7.672720375375225</v>
      </c>
      <c r="F34" s="16">
        <f t="shared" si="4"/>
        <v>3.579071071780007</v>
      </c>
      <c r="G34" s="16">
        <f t="shared" si="4"/>
        <v>8.563906176980316</v>
      </c>
      <c r="H34" s="16">
        <f t="shared" si="4"/>
        <v>4.8580000898275495</v>
      </c>
      <c r="I34" s="16" t="s">
        <v>7</v>
      </c>
      <c r="J34" s="16" t="s">
        <v>7</v>
      </c>
      <c r="K34" s="16">
        <f t="shared" si="4"/>
        <v>100</v>
      </c>
      <c r="L34" s="25"/>
      <c r="M34" s="16">
        <f aca="true" t="shared" si="5" ref="M34:N53">N6/M6*100</f>
        <v>95.72408394741156</v>
      </c>
      <c r="N34" s="16">
        <f t="shared" si="5"/>
        <v>94.71197943235059</v>
      </c>
      <c r="O34" s="16">
        <f aca="true" t="shared" si="6" ref="O34:O53">P6/N6*100</f>
        <v>5.288020567649405</v>
      </c>
      <c r="P34" s="16">
        <f aca="true" t="shared" si="7" ref="P34:P53">Q6/P6*100</f>
        <v>69.43676204659079</v>
      </c>
    </row>
    <row r="35" spans="1:16" ht="12.75">
      <c r="A35" s="20" t="s">
        <v>8</v>
      </c>
      <c r="B35" s="16" t="s">
        <v>7</v>
      </c>
      <c r="C35" s="16" t="s">
        <v>7</v>
      </c>
      <c r="D35" s="16" t="s">
        <v>7</v>
      </c>
      <c r="E35" s="16" t="s">
        <v>7</v>
      </c>
      <c r="F35" s="16" t="s">
        <v>7</v>
      </c>
      <c r="G35" s="16" t="s">
        <v>7</v>
      </c>
      <c r="H35" s="16">
        <f t="shared" si="4"/>
        <v>3.595918501263165</v>
      </c>
      <c r="I35" s="16" t="s">
        <v>7</v>
      </c>
      <c r="J35" s="16">
        <f t="shared" si="4"/>
        <v>96.40408149873684</v>
      </c>
      <c r="K35" s="16">
        <f t="shared" si="4"/>
        <v>100</v>
      </c>
      <c r="L35" s="25"/>
      <c r="M35" s="16">
        <f t="shared" si="5"/>
        <v>91.48921545715739</v>
      </c>
      <c r="N35" s="16">
        <f t="shared" si="5"/>
        <v>91.59454261329488</v>
      </c>
      <c r="O35" s="16">
        <f t="shared" si="6"/>
        <v>8.405457386705132</v>
      </c>
      <c r="P35" s="16">
        <f t="shared" si="7"/>
        <v>72.22023596710761</v>
      </c>
    </row>
    <row r="36" spans="1:16" ht="12.75">
      <c r="A36" s="19" t="s">
        <v>9</v>
      </c>
      <c r="B36" s="16">
        <f t="shared" si="4"/>
        <v>41.694787110485834</v>
      </c>
      <c r="C36" s="16">
        <f t="shared" si="4"/>
        <v>24.527283821636214</v>
      </c>
      <c r="D36" s="16">
        <f t="shared" si="4"/>
        <v>12.970188808837918</v>
      </c>
      <c r="E36" s="16">
        <f t="shared" si="4"/>
        <v>5.3337405290284865</v>
      </c>
      <c r="F36" s="16">
        <f t="shared" si="4"/>
        <v>3.169346533394574</v>
      </c>
      <c r="G36" s="16">
        <f t="shared" si="4"/>
        <v>5.630868652630889</v>
      </c>
      <c r="H36" s="16">
        <f t="shared" si="4"/>
        <v>6.112965018389191</v>
      </c>
      <c r="I36" s="16" t="s">
        <v>7</v>
      </c>
      <c r="J36" s="16">
        <f t="shared" si="4"/>
        <v>0.5608195255968969</v>
      </c>
      <c r="K36" s="16">
        <f t="shared" si="4"/>
        <v>100</v>
      </c>
      <c r="L36" s="16"/>
      <c r="M36" s="16">
        <f t="shared" si="5"/>
        <v>96.80387230683843</v>
      </c>
      <c r="N36" s="16">
        <f t="shared" si="5"/>
        <v>96.08338905322957</v>
      </c>
      <c r="O36" s="16">
        <f t="shared" si="6"/>
        <v>3.91661094677044</v>
      </c>
      <c r="P36" s="16">
        <f t="shared" si="7"/>
        <v>70.54695134590897</v>
      </c>
    </row>
    <row r="37" spans="1:16" ht="12.75">
      <c r="A37" s="19" t="s">
        <v>10</v>
      </c>
      <c r="B37" s="16">
        <f aca="true" t="shared" si="8" ref="B37:I45">B9/$K9*100</f>
        <v>40.851481927604915</v>
      </c>
      <c r="C37" s="16">
        <f t="shared" si="8"/>
        <v>7.903320819082621</v>
      </c>
      <c r="D37" s="16">
        <f t="shared" si="8"/>
        <v>8.34315130520411</v>
      </c>
      <c r="E37" s="16">
        <f t="shared" si="8"/>
        <v>4.5312870921511905</v>
      </c>
      <c r="F37" s="16">
        <f t="shared" si="8"/>
        <v>1.5854559202370382</v>
      </c>
      <c r="G37" s="16">
        <f t="shared" si="8"/>
        <v>1.8089979514142276</v>
      </c>
      <c r="H37" s="16">
        <f t="shared" si="8"/>
        <v>3.7228430501947476</v>
      </c>
      <c r="I37" s="16">
        <f t="shared" si="8"/>
        <v>22.425859658686267</v>
      </c>
      <c r="J37" s="16">
        <f>40161/$K9*100</f>
        <v>8.827602275424884</v>
      </c>
      <c r="K37" s="16">
        <f aca="true" t="shared" si="9" ref="K37:K45">K9/$K9*100</f>
        <v>100</v>
      </c>
      <c r="L37" s="16"/>
      <c r="M37" s="16">
        <f t="shared" si="5"/>
        <v>94.77089268755935</v>
      </c>
      <c r="N37" s="16">
        <f t="shared" si="5"/>
        <v>94.97672282415816</v>
      </c>
      <c r="O37" s="16">
        <f t="shared" si="6"/>
        <v>5.023277175841841</v>
      </c>
      <c r="P37" s="16">
        <f t="shared" si="7"/>
        <v>71.39057434959687</v>
      </c>
    </row>
    <row r="38" spans="1:16" ht="12.75">
      <c r="A38" s="19" t="s">
        <v>11</v>
      </c>
      <c r="B38" s="16">
        <f t="shared" si="8"/>
        <v>53.24714352338893</v>
      </c>
      <c r="C38" s="16">
        <f t="shared" si="8"/>
        <v>18.585511340198252</v>
      </c>
      <c r="D38" s="16">
        <f t="shared" si="8"/>
        <v>10.85155469529135</v>
      </c>
      <c r="E38" s="16">
        <f t="shared" si="8"/>
        <v>6.745597997377885</v>
      </c>
      <c r="F38" s="16">
        <f t="shared" si="8"/>
        <v>1.919008537903753</v>
      </c>
      <c r="G38" s="16">
        <f t="shared" si="8"/>
        <v>4.059148483777213</v>
      </c>
      <c r="H38" s="16">
        <f t="shared" si="8"/>
        <v>4.592035422062614</v>
      </c>
      <c r="I38" s="16" t="s">
        <v>7</v>
      </c>
      <c r="J38" s="16" t="s">
        <v>7</v>
      </c>
      <c r="K38" s="16">
        <f t="shared" si="9"/>
        <v>100</v>
      </c>
      <c r="L38" s="16"/>
      <c r="M38" s="16">
        <f t="shared" si="5"/>
        <v>95.91175628135457</v>
      </c>
      <c r="N38" s="16">
        <f t="shared" si="5"/>
        <v>96.09709888869399</v>
      </c>
      <c r="O38" s="16">
        <f t="shared" si="6"/>
        <v>3.902901111306008</v>
      </c>
      <c r="P38" s="16">
        <f t="shared" si="7"/>
        <v>69.78739080096832</v>
      </c>
    </row>
    <row r="39" spans="1:16" ht="12.75">
      <c r="A39" s="19" t="s">
        <v>12</v>
      </c>
      <c r="B39" s="16">
        <f t="shared" si="8"/>
        <v>44.25781918183134</v>
      </c>
      <c r="C39" s="16">
        <f t="shared" si="8"/>
        <v>21.20791063040303</v>
      </c>
      <c r="D39" s="16">
        <f t="shared" si="8"/>
        <v>11.25975341780813</v>
      </c>
      <c r="E39" s="16">
        <f t="shared" si="8"/>
        <v>8.816300214476506</v>
      </c>
      <c r="F39" s="16">
        <f t="shared" si="8"/>
        <v>2.5422702930301715</v>
      </c>
      <c r="G39" s="16">
        <f t="shared" si="8"/>
        <v>4.105054013868604</v>
      </c>
      <c r="H39" s="16">
        <f t="shared" si="8"/>
        <v>7.810892248582219</v>
      </c>
      <c r="I39" s="16" t="s">
        <v>7</v>
      </c>
      <c r="J39" s="16" t="s">
        <v>7</v>
      </c>
      <c r="K39" s="16">
        <f t="shared" si="9"/>
        <v>100</v>
      </c>
      <c r="L39" s="16"/>
      <c r="M39" s="16">
        <f t="shared" si="5"/>
        <v>92.52169819647533</v>
      </c>
      <c r="N39" s="16">
        <f t="shared" si="5"/>
        <v>96.66870182400977</v>
      </c>
      <c r="O39" s="16">
        <f t="shared" si="6"/>
        <v>3.331298175990231</v>
      </c>
      <c r="P39" s="16">
        <f t="shared" si="7"/>
        <v>62.504772814051165</v>
      </c>
    </row>
    <row r="40" spans="1:16" ht="12.75">
      <c r="A40" s="19" t="s">
        <v>13</v>
      </c>
      <c r="B40" s="16">
        <f t="shared" si="8"/>
        <v>33.57076158373625</v>
      </c>
      <c r="C40" s="16">
        <f t="shared" si="8"/>
        <v>32.55834447602246</v>
      </c>
      <c r="D40" s="16">
        <f t="shared" si="8"/>
        <v>12.01054784746972</v>
      </c>
      <c r="E40" s="16">
        <f t="shared" si="8"/>
        <v>5.7025147735958095</v>
      </c>
      <c r="F40" s="16">
        <f t="shared" si="8"/>
        <v>3.5252417921172468</v>
      </c>
      <c r="G40" s="16">
        <f t="shared" si="8"/>
        <v>6.463352839394449</v>
      </c>
      <c r="H40" s="16">
        <f t="shared" si="8"/>
        <v>6.1692366876640685</v>
      </c>
      <c r="I40" s="16" t="s">
        <v>7</v>
      </c>
      <c r="J40" s="16" t="s">
        <v>7</v>
      </c>
      <c r="K40" s="16">
        <f t="shared" si="9"/>
        <v>100</v>
      </c>
      <c r="L40" s="16"/>
      <c r="M40" s="16">
        <f t="shared" si="5"/>
        <v>94.56759331374809</v>
      </c>
      <c r="N40" s="16">
        <f t="shared" si="5"/>
        <v>95.94815538100933</v>
      </c>
      <c r="O40" s="16">
        <f t="shared" si="6"/>
        <v>4.0518446189906685</v>
      </c>
      <c r="P40" s="16">
        <f t="shared" si="7"/>
        <v>72.36189979332624</v>
      </c>
    </row>
    <row r="41" spans="1:16" ht="12.75">
      <c r="A41" s="19" t="s">
        <v>14</v>
      </c>
      <c r="B41" s="16">
        <f t="shared" si="8"/>
        <v>27.0273133761866</v>
      </c>
      <c r="C41" s="16">
        <f t="shared" si="8"/>
        <v>45.712122657497936</v>
      </c>
      <c r="D41" s="16">
        <f t="shared" si="8"/>
        <v>8.986520908727412</v>
      </c>
      <c r="E41" s="16">
        <f t="shared" si="8"/>
        <v>6.226727205194352</v>
      </c>
      <c r="F41" s="16">
        <f t="shared" si="8"/>
        <v>3.9916052519946663</v>
      </c>
      <c r="G41" s="16">
        <f t="shared" si="8"/>
        <v>3.8768878542041736</v>
      </c>
      <c r="H41" s="16">
        <f t="shared" si="8"/>
        <v>4.178822746194862</v>
      </c>
      <c r="I41" s="16" t="s">
        <v>7</v>
      </c>
      <c r="J41" s="16" t="s">
        <v>7</v>
      </c>
      <c r="K41" s="16">
        <f t="shared" si="9"/>
        <v>100</v>
      </c>
      <c r="L41" s="16"/>
      <c r="M41" s="16">
        <f t="shared" si="5"/>
        <v>97.37103887643404</v>
      </c>
      <c r="N41" s="16">
        <f t="shared" si="5"/>
        <v>96.72300559070275</v>
      </c>
      <c r="O41" s="16">
        <f t="shared" si="6"/>
        <v>3.2769944092972376</v>
      </c>
      <c r="P41" s="16">
        <f t="shared" si="7"/>
        <v>74.74778941314611</v>
      </c>
    </row>
    <row r="42" spans="1:16" ht="12.75">
      <c r="A42" s="19" t="s">
        <v>15</v>
      </c>
      <c r="B42" s="16">
        <f t="shared" si="8"/>
        <v>31.47808792463395</v>
      </c>
      <c r="C42" s="16">
        <f t="shared" si="8"/>
        <v>43.650443040966294</v>
      </c>
      <c r="D42" s="16">
        <f t="shared" si="8"/>
        <v>9.789351018612448</v>
      </c>
      <c r="E42" s="16">
        <f t="shared" si="8"/>
        <v>4.62347880784348</v>
      </c>
      <c r="F42" s="16">
        <f t="shared" si="8"/>
        <v>2.5243518003425067</v>
      </c>
      <c r="G42" s="16">
        <f t="shared" si="8"/>
        <v>2.407728583323334</v>
      </c>
      <c r="H42" s="16">
        <f t="shared" si="8"/>
        <v>5.52655882427799</v>
      </c>
      <c r="I42" s="16" t="s">
        <v>7</v>
      </c>
      <c r="J42" s="16" t="s">
        <v>7</v>
      </c>
      <c r="K42" s="16">
        <f t="shared" si="9"/>
        <v>100</v>
      </c>
      <c r="L42" s="16"/>
      <c r="M42" s="16">
        <f t="shared" si="5"/>
        <v>96.93979259600219</v>
      </c>
      <c r="N42" s="16">
        <f t="shared" si="5"/>
        <v>96.02358771769804</v>
      </c>
      <c r="O42" s="16">
        <f t="shared" si="6"/>
        <v>3.9764122823019674</v>
      </c>
      <c r="P42" s="16">
        <f t="shared" si="7"/>
        <v>72.9657352327853</v>
      </c>
    </row>
    <row r="43" spans="1:16" ht="12.75">
      <c r="A43" s="19" t="s">
        <v>16</v>
      </c>
      <c r="B43" s="16">
        <f t="shared" si="8"/>
        <v>32.96796423337598</v>
      </c>
      <c r="C43" s="16">
        <f t="shared" si="8"/>
        <v>43.438341639055565</v>
      </c>
      <c r="D43" s="16">
        <f t="shared" si="8"/>
        <v>11.015847359359078</v>
      </c>
      <c r="E43" s="16">
        <f t="shared" si="8"/>
        <v>3.1029158562472743</v>
      </c>
      <c r="F43" s="16">
        <f t="shared" si="8"/>
        <v>1.9032540104133293</v>
      </c>
      <c r="G43" s="16">
        <f t="shared" si="8"/>
        <v>1.2782062120325834</v>
      </c>
      <c r="H43" s="16">
        <f t="shared" si="8"/>
        <v>6.2934706895161865</v>
      </c>
      <c r="I43" s="16" t="s">
        <v>7</v>
      </c>
      <c r="J43" s="16" t="s">
        <v>7</v>
      </c>
      <c r="K43" s="16">
        <f t="shared" si="9"/>
        <v>100</v>
      </c>
      <c r="L43" s="16"/>
      <c r="M43" s="16">
        <f t="shared" si="5"/>
        <v>95.66178639040307</v>
      </c>
      <c r="N43" s="16">
        <f t="shared" si="5"/>
        <v>96.22482020112017</v>
      </c>
      <c r="O43" s="16">
        <f t="shared" si="6"/>
        <v>3.7751797988798375</v>
      </c>
      <c r="P43" s="16">
        <f t="shared" si="7"/>
        <v>67.67820452030978</v>
      </c>
    </row>
    <row r="44" spans="1:16" ht="12.75">
      <c r="A44" s="19" t="s">
        <v>17</v>
      </c>
      <c r="B44" s="16">
        <f t="shared" si="8"/>
        <v>40.68590008447468</v>
      </c>
      <c r="C44" s="16">
        <f t="shared" si="8"/>
        <v>34.86241906553102</v>
      </c>
      <c r="D44" s="16">
        <f t="shared" si="8"/>
        <v>8.829136776647225</v>
      </c>
      <c r="E44" s="16">
        <f t="shared" si="8"/>
        <v>4.358231499860843</v>
      </c>
      <c r="F44" s="16">
        <f t="shared" si="8"/>
        <v>3.6219898998196483</v>
      </c>
      <c r="G44" s="16">
        <f t="shared" si="8"/>
        <v>2.2947933435422234</v>
      </c>
      <c r="H44" s="16">
        <f t="shared" si="8"/>
        <v>5.347529330124358</v>
      </c>
      <c r="I44" s="16" t="s">
        <v>7</v>
      </c>
      <c r="J44" s="16" t="s">
        <v>7</v>
      </c>
      <c r="K44" s="16">
        <f t="shared" si="9"/>
        <v>100</v>
      </c>
      <c r="L44" s="16"/>
      <c r="M44" s="16">
        <f t="shared" si="5"/>
        <v>95.27752592587636</v>
      </c>
      <c r="N44" s="16">
        <f t="shared" si="5"/>
        <v>95.46834124387689</v>
      </c>
      <c r="O44" s="16">
        <f t="shared" si="6"/>
        <v>4.531658756123112</v>
      </c>
      <c r="P44" s="16">
        <f t="shared" si="7"/>
        <v>70.76919103213142</v>
      </c>
    </row>
    <row r="45" spans="1:16" ht="12.75">
      <c r="A45" s="19" t="s">
        <v>18</v>
      </c>
      <c r="B45" s="16">
        <f t="shared" si="8"/>
        <v>33.7167433371081</v>
      </c>
      <c r="C45" s="16">
        <f t="shared" si="8"/>
        <v>28.20914828187956</v>
      </c>
      <c r="D45" s="16">
        <f t="shared" si="8"/>
        <v>8.566924837793756</v>
      </c>
      <c r="E45" s="16">
        <f t="shared" si="8"/>
        <v>5.544970209690029</v>
      </c>
      <c r="F45" s="16">
        <f t="shared" si="8"/>
        <v>3.740405277680059</v>
      </c>
      <c r="G45" s="16">
        <f t="shared" si="8"/>
        <v>4.560655059305123</v>
      </c>
      <c r="H45" s="16">
        <f t="shared" si="8"/>
        <v>15.55661815731241</v>
      </c>
      <c r="I45" s="16" t="s">
        <v>7</v>
      </c>
      <c r="J45" s="16">
        <f>J17/$K17*100</f>
        <v>0.10453483923096574</v>
      </c>
      <c r="K45" s="16">
        <f t="shared" si="9"/>
        <v>100</v>
      </c>
      <c r="L45" s="16"/>
      <c r="M45" s="16">
        <f t="shared" si="5"/>
        <v>94.16028228234308</v>
      </c>
      <c r="N45" s="16">
        <f t="shared" si="5"/>
        <v>96.20696545003038</v>
      </c>
      <c r="O45" s="16">
        <f t="shared" si="6"/>
        <v>3.7930345499696214</v>
      </c>
      <c r="P45" s="16">
        <f t="shared" si="7"/>
        <v>60.32036121264244</v>
      </c>
    </row>
    <row r="46" spans="1:16" ht="12.75">
      <c r="A46" s="19" t="s">
        <v>19</v>
      </c>
      <c r="B46" s="16">
        <f aca="true" t="shared" si="10" ref="B46:B53">B18/$K18*100</f>
        <v>47.437522382946916</v>
      </c>
      <c r="C46" s="16" t="s">
        <v>7</v>
      </c>
      <c r="D46" s="16" t="s">
        <v>7</v>
      </c>
      <c r="E46" s="16">
        <f aca="true" t="shared" si="11" ref="C46:E47">E19/$K19*100</f>
        <v>6.204525890024882</v>
      </c>
      <c r="F46" s="16">
        <f aca="true" t="shared" si="12" ref="F46:F52">F18/$K18*100</f>
        <v>1.4807779144543232</v>
      </c>
      <c r="G46" s="16">
        <f aca="true" t="shared" si="13" ref="G46:K47">G19/$K19*100</f>
        <v>2.6644732963054683</v>
      </c>
      <c r="H46" s="16">
        <f t="shared" si="13"/>
        <v>6.057711583589817</v>
      </c>
      <c r="I46" s="16" t="s">
        <v>7</v>
      </c>
      <c r="J46" s="16">
        <f t="shared" si="13"/>
        <v>24.66539309677952</v>
      </c>
      <c r="K46" s="16">
        <f t="shared" si="13"/>
        <v>100</v>
      </c>
      <c r="L46" s="16"/>
      <c r="M46" s="16">
        <f t="shared" si="5"/>
        <v>87.16425943968088</v>
      </c>
      <c r="N46" s="16">
        <f t="shared" si="5"/>
        <v>95.3321774859131</v>
      </c>
      <c r="O46" s="16">
        <f t="shared" si="6"/>
        <v>4.6678225140868905</v>
      </c>
      <c r="P46" s="16">
        <f t="shared" si="7"/>
        <v>57.82611460917128</v>
      </c>
    </row>
    <row r="47" spans="1:16" ht="12.75">
      <c r="A47" s="20" t="s">
        <v>20</v>
      </c>
      <c r="B47" s="16">
        <f t="shared" si="10"/>
        <v>58.39789625122346</v>
      </c>
      <c r="C47" s="16">
        <f t="shared" si="11"/>
        <v>23.672293845536256</v>
      </c>
      <c r="D47" s="16">
        <f t="shared" si="11"/>
        <v>9.22187859150033</v>
      </c>
      <c r="E47" s="16">
        <f t="shared" si="11"/>
        <v>5.676076423583711</v>
      </c>
      <c r="F47" s="16">
        <f t="shared" si="12"/>
        <v>2.0099998820768623</v>
      </c>
      <c r="G47" s="16">
        <f t="shared" si="13"/>
        <v>3.4707258723086025</v>
      </c>
      <c r="H47" s="16">
        <f t="shared" si="13"/>
        <v>17.598867477624054</v>
      </c>
      <c r="I47" s="16" t="s">
        <v>7</v>
      </c>
      <c r="J47" s="16">
        <f t="shared" si="13"/>
        <v>0.635960003218151</v>
      </c>
      <c r="K47" s="16">
        <f t="shared" si="13"/>
        <v>100</v>
      </c>
      <c r="M47" s="16">
        <f t="shared" si="5"/>
        <v>82.64598531704361</v>
      </c>
      <c r="N47" s="16">
        <f t="shared" si="5"/>
        <v>94.93269150037781</v>
      </c>
      <c r="O47" s="16">
        <f t="shared" si="6"/>
        <v>5.067308499622176</v>
      </c>
      <c r="P47" s="16">
        <f t="shared" si="7"/>
        <v>58.84237269413454</v>
      </c>
    </row>
    <row r="48" spans="1:16" ht="12.75">
      <c r="A48" s="19" t="s">
        <v>21</v>
      </c>
      <c r="B48" s="16">
        <f t="shared" si="10"/>
        <v>35.78438054552662</v>
      </c>
      <c r="C48" s="16">
        <f aca="true" t="shared" si="14" ref="C48:E53">C20/$K20*100</f>
        <v>23.672293845536256</v>
      </c>
      <c r="D48" s="16">
        <f t="shared" si="14"/>
        <v>9.22187859150033</v>
      </c>
      <c r="E48" s="16">
        <f t="shared" si="14"/>
        <v>5.676076423583711</v>
      </c>
      <c r="F48" s="16">
        <f t="shared" si="12"/>
        <v>3.939817240702274</v>
      </c>
      <c r="G48" s="16">
        <f aca="true" t="shared" si="15" ref="G48:K53">G20/$K20*100</f>
        <v>3.4707258723086025</v>
      </c>
      <c r="H48" s="16">
        <f t="shared" si="15"/>
        <v>17.598867477624054</v>
      </c>
      <c r="I48" s="16" t="s">
        <v>7</v>
      </c>
      <c r="J48" s="16">
        <f t="shared" si="15"/>
        <v>0.635960003218151</v>
      </c>
      <c r="K48" s="16">
        <f t="shared" si="15"/>
        <v>100</v>
      </c>
      <c r="L48" s="16"/>
      <c r="M48" s="16">
        <f t="shared" si="5"/>
        <v>89.23064375719171</v>
      </c>
      <c r="N48" s="16">
        <f t="shared" si="5"/>
        <v>95.33111056358737</v>
      </c>
      <c r="O48" s="16">
        <f t="shared" si="6"/>
        <v>4.668889436412624</v>
      </c>
      <c r="P48" s="16">
        <f t="shared" si="7"/>
        <v>55.95682926621669</v>
      </c>
    </row>
    <row r="49" spans="1:16" ht="12.75">
      <c r="A49" s="19" t="s">
        <v>22</v>
      </c>
      <c r="B49" s="16">
        <f t="shared" si="10"/>
        <v>39.299790651624726</v>
      </c>
      <c r="C49" s="16">
        <f t="shared" si="14"/>
        <v>26.42855793488733</v>
      </c>
      <c r="D49" s="16">
        <f t="shared" si="14"/>
        <v>11.055563474576223</v>
      </c>
      <c r="E49" s="16">
        <f t="shared" si="14"/>
        <v>4.303233994466608</v>
      </c>
      <c r="F49" s="16">
        <f t="shared" si="12"/>
        <v>1.9313632718111298</v>
      </c>
      <c r="G49" s="16">
        <f t="shared" si="15"/>
        <v>3.059394372381356</v>
      </c>
      <c r="H49" s="16">
        <f t="shared" si="15"/>
        <v>13.10823087742558</v>
      </c>
      <c r="I49" s="16" t="s">
        <v>7</v>
      </c>
      <c r="J49" s="16">
        <f t="shared" si="15"/>
        <v>0.8138654228270447</v>
      </c>
      <c r="K49" s="16">
        <f t="shared" si="15"/>
        <v>100</v>
      </c>
      <c r="L49" s="16"/>
      <c r="M49" s="16">
        <f t="shared" si="5"/>
        <v>91.31622537269365</v>
      </c>
      <c r="N49" s="16">
        <f t="shared" si="5"/>
        <v>95.73018523501408</v>
      </c>
      <c r="O49" s="16">
        <f t="shared" si="6"/>
        <v>4.269814764985918</v>
      </c>
      <c r="P49" s="16">
        <f t="shared" si="7"/>
        <v>56.74461585851066</v>
      </c>
    </row>
    <row r="50" spans="1:16" ht="12.75">
      <c r="A50" s="19" t="s">
        <v>23</v>
      </c>
      <c r="B50" s="16">
        <f t="shared" si="10"/>
        <v>46.164825343315336</v>
      </c>
      <c r="C50" s="16">
        <f t="shared" si="14"/>
        <v>25.50133723913642</v>
      </c>
      <c r="D50" s="16">
        <f t="shared" si="14"/>
        <v>12.826621083860356</v>
      </c>
      <c r="E50" s="16">
        <f t="shared" si="14"/>
        <v>4.9421775758420186</v>
      </c>
      <c r="F50" s="16">
        <f t="shared" si="12"/>
        <v>0.7568059864814809</v>
      </c>
      <c r="G50" s="16">
        <f t="shared" si="15"/>
        <v>2.028797368340566</v>
      </c>
      <c r="H50" s="16">
        <f t="shared" si="15"/>
        <v>7.779435403023825</v>
      </c>
      <c r="I50" s="16" t="s">
        <v>7</v>
      </c>
      <c r="J50" s="16" t="s">
        <v>7</v>
      </c>
      <c r="K50" s="16">
        <f t="shared" si="15"/>
        <v>100</v>
      </c>
      <c r="L50" s="16"/>
      <c r="M50" s="16">
        <f t="shared" si="5"/>
        <v>88.98864468338621</v>
      </c>
      <c r="N50" s="16">
        <f t="shared" si="5"/>
        <v>94.9410052816163</v>
      </c>
      <c r="O50" s="16">
        <f t="shared" si="6"/>
        <v>5.058994718383703</v>
      </c>
      <c r="P50" s="16">
        <f t="shared" si="7"/>
        <v>45.089285714285715</v>
      </c>
    </row>
    <row r="51" spans="1:16" ht="12.75">
      <c r="A51" s="19" t="s">
        <v>24</v>
      </c>
      <c r="B51" s="16">
        <f t="shared" si="10"/>
        <v>37.75454796886553</v>
      </c>
      <c r="C51" s="16">
        <f t="shared" si="14"/>
        <v>27.884538316955187</v>
      </c>
      <c r="D51" s="16">
        <f t="shared" si="14"/>
        <v>13.27730333527124</v>
      </c>
      <c r="E51" s="16">
        <f t="shared" si="14"/>
        <v>3.10373828083108</v>
      </c>
      <c r="F51" s="16">
        <f t="shared" si="12"/>
        <v>1.7328283483944527</v>
      </c>
      <c r="G51" s="16">
        <f t="shared" si="15"/>
        <v>0.9908165741927109</v>
      </c>
      <c r="H51" s="16">
        <f t="shared" si="15"/>
        <v>15.256227175489792</v>
      </c>
      <c r="I51" s="16" t="s">
        <v>7</v>
      </c>
      <c r="J51" s="16" t="s">
        <v>7</v>
      </c>
      <c r="K51" s="16">
        <f t="shared" si="15"/>
        <v>100</v>
      </c>
      <c r="L51" s="16"/>
      <c r="M51" s="16">
        <f t="shared" si="5"/>
        <v>84.46632494247902</v>
      </c>
      <c r="N51" s="16">
        <f t="shared" si="5"/>
        <v>94.29424218973705</v>
      </c>
      <c r="O51" s="16">
        <f t="shared" si="6"/>
        <v>5.705757810262956</v>
      </c>
      <c r="P51" s="16">
        <f t="shared" si="7"/>
        <v>61.160031342114095</v>
      </c>
    </row>
    <row r="52" spans="1:16" ht="12.75">
      <c r="A52" s="19" t="s">
        <v>25</v>
      </c>
      <c r="B52" s="16">
        <f t="shared" si="10"/>
        <v>35.95419915111261</v>
      </c>
      <c r="C52" s="16">
        <f t="shared" si="14"/>
        <v>22.315837610328725</v>
      </c>
      <c r="D52" s="16">
        <f t="shared" si="14"/>
        <v>11.417135804223125</v>
      </c>
      <c r="E52" s="16">
        <f t="shared" si="14"/>
        <v>4.127182155605675</v>
      </c>
      <c r="F52" s="16">
        <f t="shared" si="12"/>
        <v>4.573292013710064</v>
      </c>
      <c r="G52" s="16">
        <f t="shared" si="15"/>
        <v>4.80948871405992</v>
      </c>
      <c r="H52" s="16">
        <f t="shared" si="15"/>
        <v>16.80286455095988</v>
      </c>
      <c r="I52" s="16" t="s">
        <v>7</v>
      </c>
      <c r="J52" s="16" t="s">
        <v>7</v>
      </c>
      <c r="K52" s="16">
        <f t="shared" si="15"/>
        <v>100</v>
      </c>
      <c r="L52" s="25"/>
      <c r="M52" s="16">
        <f t="shared" si="5"/>
        <v>85.36169951534502</v>
      </c>
      <c r="N52" s="16">
        <f t="shared" si="5"/>
        <v>94.17586915827673</v>
      </c>
      <c r="O52" s="16">
        <f t="shared" si="6"/>
        <v>5.824130841723277</v>
      </c>
      <c r="P52" s="16">
        <f t="shared" si="7"/>
        <v>43.45803450281062</v>
      </c>
    </row>
    <row r="53" spans="1:16" ht="12.75">
      <c r="A53" s="19" t="s">
        <v>26</v>
      </c>
      <c r="B53" s="16">
        <f t="shared" si="10"/>
        <v>41.34871867478409</v>
      </c>
      <c r="C53" s="16">
        <f t="shared" si="14"/>
        <v>22.980744726037095</v>
      </c>
      <c r="D53" s="16">
        <f t="shared" si="14"/>
        <v>11.197932889706923</v>
      </c>
      <c r="E53" s="16" t="s">
        <v>7</v>
      </c>
      <c r="F53" s="16" t="s">
        <v>7</v>
      </c>
      <c r="G53" s="16">
        <f t="shared" si="15"/>
        <v>3.6139034404643917</v>
      </c>
      <c r="H53" s="16">
        <f t="shared" si="15"/>
        <v>12.487894662324791</v>
      </c>
      <c r="I53" s="16" t="s">
        <v>7</v>
      </c>
      <c r="J53" s="16">
        <f t="shared" si="15"/>
        <v>8.370805606682714</v>
      </c>
      <c r="K53" s="16">
        <f t="shared" si="15"/>
        <v>100</v>
      </c>
      <c r="L53" s="25"/>
      <c r="M53" s="16">
        <f t="shared" si="5"/>
        <v>90.4887162954279</v>
      </c>
      <c r="N53" s="16">
        <f t="shared" si="5"/>
        <v>95.31791080629533</v>
      </c>
      <c r="O53" s="16">
        <f t="shared" si="6"/>
        <v>4.682089193704672</v>
      </c>
      <c r="P53" s="16">
        <f t="shared" si="7"/>
        <v>60.264022597567305</v>
      </c>
    </row>
    <row r="54" spans="1:16" ht="12.75">
      <c r="A54" s="21" t="s">
        <v>1</v>
      </c>
      <c r="B54" s="26">
        <f aca="true" t="shared" si="16" ref="B54:K54">B26/$K26*100</f>
        <v>38.07224779678731</v>
      </c>
      <c r="C54" s="26">
        <f t="shared" si="16"/>
        <v>28.142483424995433</v>
      </c>
      <c r="D54" s="26">
        <f t="shared" si="16"/>
        <v>10.711526864240351</v>
      </c>
      <c r="E54" s="26">
        <f t="shared" si="16"/>
        <v>5.360757658707904</v>
      </c>
      <c r="F54" s="26">
        <f t="shared" si="16"/>
        <v>3.0497888860062137</v>
      </c>
      <c r="G54" s="26">
        <f t="shared" si="16"/>
        <v>4.370549298179999</v>
      </c>
      <c r="H54" s="26">
        <f t="shared" si="16"/>
        <v>9.090674533724693</v>
      </c>
      <c r="I54" s="26">
        <f t="shared" si="16"/>
        <v>0.33879053313800506</v>
      </c>
      <c r="J54" s="26">
        <f t="shared" si="16"/>
        <v>0.8631810042200881</v>
      </c>
      <c r="K54" s="26">
        <f t="shared" si="16"/>
        <v>100</v>
      </c>
      <c r="L54" s="25"/>
      <c r="M54" s="26">
        <f>N26/M26*100</f>
        <v>93.31575755840427</v>
      </c>
      <c r="N54" s="26">
        <f>O26/N26*100</f>
        <v>95.65632518122905</v>
      </c>
      <c r="O54" s="26">
        <f>P26/N26*100</f>
        <v>4.343674818770952</v>
      </c>
      <c r="P54" s="26">
        <f>Q26/P26*100</f>
        <v>63.8347567472305</v>
      </c>
    </row>
    <row r="55" spans="1:12" ht="12.75">
      <c r="A55" s="17" t="s">
        <v>44</v>
      </c>
      <c r="L55" s="7"/>
    </row>
    <row r="56" ht="12.75">
      <c r="A56" s="4" t="s">
        <v>28</v>
      </c>
    </row>
  </sheetData>
  <printOptions/>
  <pageMargins left="0.7874015748031497" right="0.7874015748031497" top="0.64" bottom="1.17" header="0.37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Istituto C.Cattaneo</dc:creator>
  <cp:keywords/>
  <dc:description/>
  <cp:lastModifiedBy>utente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