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7320" activeTab="0"/>
  </bookViews>
  <sheets>
    <sheet name="SENATO58" sheetId="1" r:id="rId1"/>
  </sheets>
  <definedNames>
    <definedName name="_Regression_Int" localSheetId="0" hidden="1">1</definedName>
    <definedName name="_xlnm.Print_Area" localSheetId="0">'SENATO58'!#REF!</definedName>
    <definedName name="Print_Area_MI">'SENATO58'!#REF!</definedName>
  </definedNames>
  <calcPr fullCalcOnLoad="1"/>
</workbook>
</file>

<file path=xl/sharedStrings.xml><?xml version="1.0" encoding="utf-8"?>
<sst xmlns="http://schemas.openxmlformats.org/spreadsheetml/2006/main" count="344" uniqueCount="56">
  <si>
    <t>Msi-Pnm</t>
  </si>
  <si>
    <t>Pci-Psi-indip. di sinistra (Sardegna)</t>
  </si>
  <si>
    <t>Comunità</t>
  </si>
  <si>
    <t>PPST</t>
  </si>
  <si>
    <t>Pnm+1 indip. di destra (Piemonte)</t>
  </si>
  <si>
    <t>Totale</t>
  </si>
  <si>
    <t>Elettori</t>
  </si>
  <si>
    <t>Votanti</t>
  </si>
  <si>
    <t>Voti validi</t>
  </si>
  <si>
    <t>Voti non validi</t>
  </si>
  <si>
    <t>Schede bianche</t>
  </si>
  <si>
    <t>Piemonte</t>
  </si>
  <si>
    <t>-</t>
  </si>
  <si>
    <t>Valle d'Aosta</t>
  </si>
  <si>
    <t>Liguria</t>
  </si>
  <si>
    <t>Lombardia</t>
  </si>
  <si>
    <t>Trentino -Alto Adige</t>
  </si>
  <si>
    <t>Veneto</t>
  </si>
  <si>
    <t>Friuli-Venezia Giulia</t>
  </si>
  <si>
    <t>Emilia-R.</t>
  </si>
  <si>
    <t>Marche</t>
  </si>
  <si>
    <t>Toscana</t>
  </si>
  <si>
    <t>Umbria</t>
  </si>
  <si>
    <t>Lazio</t>
  </si>
  <si>
    <t>Campania</t>
  </si>
  <si>
    <t>Abruzzi e Molise</t>
  </si>
  <si>
    <t>Puglia</t>
  </si>
  <si>
    <t>Basilicata</t>
  </si>
  <si>
    <t>Calabria</t>
  </si>
  <si>
    <t>Sicilia</t>
  </si>
  <si>
    <t>Sardegna</t>
  </si>
  <si>
    <t>Valori percentuali</t>
  </si>
  <si>
    <t>*Dati desunti dai prospetti degli uffici elettorali circoscrizionali e regionali esistenti presso la Giunta delle elezioni del Senato della Repubblica.</t>
  </si>
  <si>
    <t>% votanti su elettori</t>
  </si>
  <si>
    <t>% di voti validi sui votanti</t>
  </si>
  <si>
    <t>% di voti non validi sui votanti</t>
  </si>
  <si>
    <t>% di schede bianche sui voti non validi</t>
  </si>
  <si>
    <t>1958 - Elezioni del Senato, 25 maggio (per regione)</t>
  </si>
  <si>
    <t>Regioni</t>
  </si>
  <si>
    <t>Totale voti validi</t>
  </si>
  <si>
    <t xml:space="preserve">MARP    Autonomia regionale </t>
  </si>
  <si>
    <t>PRI-PR</t>
  </si>
  <si>
    <t>PNM</t>
  </si>
  <si>
    <t>PMP-UCI-MNI Partito monarchico popolare</t>
  </si>
  <si>
    <t>PLI</t>
  </si>
  <si>
    <t>MSI</t>
  </si>
  <si>
    <t>PSDI</t>
  </si>
  <si>
    <t>PSI</t>
  </si>
  <si>
    <t>PCI</t>
  </si>
  <si>
    <t>DC</t>
  </si>
  <si>
    <r>
      <t>Fonte</t>
    </r>
    <r>
      <rPr>
        <sz val="10"/>
        <rFont val="Times New Roman"/>
        <family val="1"/>
      </rPr>
      <t xml:space="preserve">: Istat-Ministero dell'Interno, </t>
    </r>
    <r>
      <rPr>
        <i/>
        <sz val="10"/>
        <rFont val="Times New Roman"/>
        <family val="1"/>
      </rPr>
      <t>Elezione del Senato della Repubblica, 25 maggio 1958</t>
    </r>
    <r>
      <rPr>
        <sz val="10"/>
        <rFont val="Times New Roman"/>
        <family val="1"/>
      </rPr>
      <t>, Roma 1961.</t>
    </r>
  </si>
  <si>
    <t>(a) La voce comprende la somma dei contrassegni i cui candidati hanno ottenuto meno di 50.000 voti.</t>
  </si>
  <si>
    <r>
      <t>Nota</t>
    </r>
    <r>
      <rPr>
        <sz val="10"/>
        <rFont val="Times New Roman"/>
        <family val="1"/>
      </rPr>
      <t>: Si tenga presente che al Senato i voti sono distribuiti per contrassegno non per partito poichè il sistema elettorale del Senato è uninominale maggioritario (se il candidato ottiene almeno il 65% dei voti);</t>
    </r>
  </si>
  <si>
    <t>formalmente ogni candidatura è individuale, non di lista. Per motivi di facilità nell'interpretazione e di comparabilità con i dati della Camera abbiamo riportato l'indicazione dei partiti e movimenti corrispondenti ai contrassegni.</t>
  </si>
  <si>
    <t>Valori assoluti</t>
  </si>
  <si>
    <t>Altre liste (a)</t>
  </si>
</sst>
</file>

<file path=xl/styles.xml><?xml version="1.0" encoding="utf-8"?>
<styleSheet xmlns="http://schemas.openxmlformats.org/spreadsheetml/2006/main">
  <numFmts count="1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Lit.&quot;\ #,##0;\-&quot;Lit.&quot;\ #,##0"/>
    <numFmt numFmtId="165" formatCode="&quot;Lit.&quot;\ #,##0;[Red]\-&quot;Lit.&quot;\ #,##0"/>
    <numFmt numFmtId="166" formatCode="&quot;Lit.&quot;\ #,##0.00;\-&quot;Lit.&quot;\ #,##0.00"/>
    <numFmt numFmtId="167" formatCode="&quot;Lit.&quot;\ #,##0.00;[Red]\-&quot;Lit.&quot;\ #,##0.00"/>
    <numFmt numFmtId="168" formatCode="_-&quot;Lit.&quot;\ * #,##0_-;\-&quot;Lit.&quot;\ * #,##0_-;_-&quot;Lit.&quot;\ * &quot;-&quot;_-;_-@_-"/>
    <numFmt numFmtId="169" formatCode="_-&quot;Lit.&quot;\ * #,##0.00_-;\-&quot;Lit.&quot;\ * #,##0.00_-;_-&quot;Lit.&quot;\ * &quot;-&quot;??_-;_-@_-"/>
    <numFmt numFmtId="170" formatCode="General_)"/>
    <numFmt numFmtId="171" formatCode="0_)"/>
    <numFmt numFmtId="172" formatCode="0.0%"/>
    <numFmt numFmtId="173" formatCode="0.0"/>
  </numFmts>
  <fonts count="9">
    <font>
      <sz val="10"/>
      <name val="Courier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</cellStyleXfs>
  <cellXfs count="26">
    <xf numFmtId="170" fontId="0" fillId="0" borderId="0" xfId="0" applyAlignment="1">
      <alignment/>
    </xf>
    <xf numFmtId="173" fontId="5" fillId="0" borderId="1" xfId="0" applyNumberFormat="1" applyFont="1" applyBorder="1" applyAlignment="1">
      <alignment horizontal="right" wrapText="1"/>
    </xf>
    <xf numFmtId="170" fontId="6" fillId="0" borderId="0" xfId="0" applyFont="1" applyAlignment="1">
      <alignment/>
    </xf>
    <xf numFmtId="170" fontId="6" fillId="0" borderId="0" xfId="0" applyFont="1" applyAlignment="1" applyProtection="1">
      <alignment horizontal="left"/>
      <protection/>
    </xf>
    <xf numFmtId="170" fontId="6" fillId="0" borderId="0" xfId="0" applyFont="1" applyAlignment="1">
      <alignment horizontal="right"/>
    </xf>
    <xf numFmtId="170" fontId="6" fillId="0" borderId="0" xfId="0" applyFont="1" applyAlignment="1" applyProtection="1">
      <alignment horizontal="right"/>
      <protection/>
    </xf>
    <xf numFmtId="3" fontId="6" fillId="0" borderId="0" xfId="0" applyNumberFormat="1" applyFont="1" applyAlignment="1" applyProtection="1">
      <alignment horizontal="right"/>
      <protection/>
    </xf>
    <xf numFmtId="3" fontId="6" fillId="0" borderId="0" xfId="0" applyNumberFormat="1" applyFont="1" applyAlignment="1" applyProtection="1">
      <alignment/>
      <protection/>
    </xf>
    <xf numFmtId="3" fontId="6" fillId="0" borderId="0" xfId="0" applyNumberFormat="1" applyFont="1" applyAlignment="1">
      <alignment/>
    </xf>
    <xf numFmtId="171" fontId="6" fillId="0" borderId="0" xfId="0" applyNumberFormat="1" applyFont="1" applyAlignment="1" applyProtection="1">
      <alignment/>
      <protection/>
    </xf>
    <xf numFmtId="173" fontId="6" fillId="0" borderId="0" xfId="0" applyNumberFormat="1" applyFont="1" applyAlignment="1">
      <alignment/>
    </xf>
    <xf numFmtId="170" fontId="7" fillId="0" borderId="0" xfId="0" applyFont="1" applyAlignment="1">
      <alignment/>
    </xf>
    <xf numFmtId="170" fontId="8" fillId="0" borderId="0" xfId="0" applyFont="1" applyAlignment="1" applyProtection="1">
      <alignment horizontal="left"/>
      <protection/>
    </xf>
    <xf numFmtId="173" fontId="5" fillId="0" borderId="1" xfId="0" applyNumberFormat="1" applyFont="1" applyBorder="1" applyAlignment="1">
      <alignment horizontal="left" wrapText="1"/>
    </xf>
    <xf numFmtId="3" fontId="5" fillId="0" borderId="0" xfId="0" applyNumberFormat="1" applyFont="1" applyAlignment="1" applyProtection="1">
      <alignment horizontal="left"/>
      <protection/>
    </xf>
    <xf numFmtId="170" fontId="5" fillId="0" borderId="0" xfId="0" applyFont="1" applyAlignment="1">
      <alignment/>
    </xf>
    <xf numFmtId="3" fontId="6" fillId="0" borderId="2" xfId="0" applyNumberFormat="1" applyFont="1" applyBorder="1" applyAlignment="1">
      <alignment/>
    </xf>
    <xf numFmtId="3" fontId="5" fillId="0" borderId="2" xfId="0" applyNumberFormat="1" applyFont="1" applyBorder="1" applyAlignment="1" applyProtection="1">
      <alignment horizontal="left"/>
      <protection/>
    </xf>
    <xf numFmtId="3" fontId="6" fillId="0" borderId="2" xfId="0" applyNumberFormat="1" applyFont="1" applyBorder="1" applyAlignment="1" applyProtection="1">
      <alignment/>
      <protection/>
    </xf>
    <xf numFmtId="3" fontId="6" fillId="0" borderId="2" xfId="0" applyNumberFormat="1" applyFont="1" applyBorder="1" applyAlignment="1" applyProtection="1">
      <alignment horizontal="right"/>
      <protection/>
    </xf>
    <xf numFmtId="3" fontId="6" fillId="0" borderId="0" xfId="0" applyNumberFormat="1" applyFont="1" applyBorder="1" applyAlignment="1" applyProtection="1">
      <alignment/>
      <protection/>
    </xf>
    <xf numFmtId="170" fontId="6" fillId="0" borderId="0" xfId="0" applyFont="1" applyBorder="1" applyAlignment="1">
      <alignment/>
    </xf>
    <xf numFmtId="173" fontId="5" fillId="0" borderId="0" xfId="0" applyNumberFormat="1" applyFont="1" applyBorder="1" applyAlignment="1">
      <alignment horizontal="right" wrapText="1"/>
    </xf>
    <xf numFmtId="173" fontId="6" fillId="0" borderId="2" xfId="0" applyNumberFormat="1" applyFont="1" applyBorder="1" applyAlignment="1">
      <alignment/>
    </xf>
    <xf numFmtId="173" fontId="6" fillId="0" borderId="0" xfId="0" applyNumberFormat="1" applyFont="1" applyBorder="1" applyAlignment="1">
      <alignment/>
    </xf>
    <xf numFmtId="170" fontId="6" fillId="0" borderId="0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Y55"/>
  <sheetViews>
    <sheetView tabSelected="1" workbookViewId="0" topLeftCell="A1">
      <selection activeCell="A1" sqref="A1"/>
    </sheetView>
  </sheetViews>
  <sheetFormatPr defaultColWidth="9.625" defaultRowHeight="12.75"/>
  <cols>
    <col min="1" max="1" width="15.625" style="2" customWidth="1"/>
    <col min="2" max="24" width="8.625" style="2" customWidth="1"/>
    <col min="25" max="16384" width="9.625" style="2" customWidth="1"/>
  </cols>
  <sheetData>
    <row r="1" ht="15.75">
      <c r="A1" s="12" t="s">
        <v>37</v>
      </c>
    </row>
    <row r="2" spans="1:19" ht="12.75" customHeight="1">
      <c r="A2" s="12"/>
      <c r="S2" s="21"/>
    </row>
    <row r="3" spans="1:19" ht="12.75" customHeight="1">
      <c r="A3" s="12"/>
      <c r="S3" s="21"/>
    </row>
    <row r="4" spans="1:19" ht="12.75" customHeight="1">
      <c r="A4" s="3" t="s">
        <v>54</v>
      </c>
      <c r="S4" s="21"/>
    </row>
    <row r="5" spans="1:24" s="4" customFormat="1" ht="63" customHeight="1">
      <c r="A5" s="13" t="s">
        <v>38</v>
      </c>
      <c r="B5" s="1" t="s">
        <v>49</v>
      </c>
      <c r="C5" s="1" t="s">
        <v>48</v>
      </c>
      <c r="D5" s="1" t="s">
        <v>47</v>
      </c>
      <c r="E5" s="1" t="s">
        <v>46</v>
      </c>
      <c r="F5" s="1" t="s">
        <v>45</v>
      </c>
      <c r="G5" s="1" t="s">
        <v>44</v>
      </c>
      <c r="H5" s="1" t="s">
        <v>43</v>
      </c>
      <c r="I5" s="1" t="s">
        <v>42</v>
      </c>
      <c r="J5" s="1" t="s">
        <v>41</v>
      </c>
      <c r="K5" s="1" t="s">
        <v>0</v>
      </c>
      <c r="L5" s="1" t="s">
        <v>1</v>
      </c>
      <c r="M5" s="1" t="s">
        <v>2</v>
      </c>
      <c r="N5" s="1" t="s">
        <v>3</v>
      </c>
      <c r="O5" s="1" t="s">
        <v>40</v>
      </c>
      <c r="P5" s="1" t="s">
        <v>4</v>
      </c>
      <c r="Q5" s="1" t="s">
        <v>55</v>
      </c>
      <c r="R5" s="1" t="s">
        <v>39</v>
      </c>
      <c r="S5" s="22"/>
      <c r="T5" s="1" t="s">
        <v>6</v>
      </c>
      <c r="U5" s="1" t="s">
        <v>7</v>
      </c>
      <c r="V5" s="1" t="s">
        <v>8</v>
      </c>
      <c r="W5" s="1" t="s">
        <v>9</v>
      </c>
      <c r="X5" s="1" t="s">
        <v>10</v>
      </c>
    </row>
    <row r="6" spans="1:25" s="8" customFormat="1" ht="12.75">
      <c r="A6" s="14" t="s">
        <v>11</v>
      </c>
      <c r="B6" s="7">
        <v>927676</v>
      </c>
      <c r="C6" s="7">
        <v>437958</v>
      </c>
      <c r="D6" s="7">
        <v>334920</v>
      </c>
      <c r="E6" s="6">
        <v>169181</v>
      </c>
      <c r="F6" s="7">
        <v>39032</v>
      </c>
      <c r="G6" s="7">
        <v>131851</v>
      </c>
      <c r="H6" s="7">
        <v>22907</v>
      </c>
      <c r="I6" s="6" t="s">
        <v>12</v>
      </c>
      <c r="J6" s="6">
        <v>16070</v>
      </c>
      <c r="K6" s="5" t="s">
        <v>12</v>
      </c>
      <c r="L6" s="5" t="s">
        <v>12</v>
      </c>
      <c r="M6" s="6">
        <v>101351</v>
      </c>
      <c r="N6" s="6" t="s">
        <v>12</v>
      </c>
      <c r="O6" s="6">
        <v>56830</v>
      </c>
      <c r="P6" s="6">
        <v>58972</v>
      </c>
      <c r="Q6" s="7">
        <f>2389</f>
        <v>2389</v>
      </c>
      <c r="R6" s="7">
        <f aca="true" t="shared" si="0" ref="R6:R24">SUM(B6:Q6)</f>
        <v>2299137</v>
      </c>
      <c r="S6" s="20"/>
      <c r="T6" s="7">
        <v>2547761</v>
      </c>
      <c r="U6" s="7">
        <v>2425027</v>
      </c>
      <c r="V6" s="7">
        <f aca="true" t="shared" si="1" ref="V6:V24">R6</f>
        <v>2299137</v>
      </c>
      <c r="W6" s="8">
        <v>125890</v>
      </c>
      <c r="X6" s="7">
        <v>88731</v>
      </c>
      <c r="Y6" s="7"/>
    </row>
    <row r="7" spans="1:24" s="8" customFormat="1" ht="12.75">
      <c r="A7" s="15" t="s">
        <v>13</v>
      </c>
      <c r="B7" s="6">
        <v>24771</v>
      </c>
      <c r="C7" s="6" t="s">
        <v>12</v>
      </c>
      <c r="D7" s="6" t="s">
        <v>12</v>
      </c>
      <c r="E7" s="6" t="s">
        <v>12</v>
      </c>
      <c r="F7" s="7">
        <v>1426</v>
      </c>
      <c r="G7" s="6" t="s">
        <v>12</v>
      </c>
      <c r="H7" s="6" t="s">
        <v>12</v>
      </c>
      <c r="I7" s="6" t="s">
        <v>12</v>
      </c>
      <c r="J7" s="6" t="s">
        <v>12</v>
      </c>
      <c r="K7" s="5" t="s">
        <v>12</v>
      </c>
      <c r="L7" s="5" t="s">
        <v>12</v>
      </c>
      <c r="M7" s="6" t="s">
        <v>12</v>
      </c>
      <c r="N7" s="6" t="s">
        <v>12</v>
      </c>
      <c r="O7" s="6" t="s">
        <v>12</v>
      </c>
      <c r="P7" s="6"/>
      <c r="Q7" s="7">
        <v>28137</v>
      </c>
      <c r="R7" s="7">
        <f t="shared" si="0"/>
        <v>54334</v>
      </c>
      <c r="S7" s="20"/>
      <c r="T7" s="7">
        <v>62002</v>
      </c>
      <c r="U7" s="7">
        <v>56839</v>
      </c>
      <c r="V7" s="7">
        <f t="shared" si="1"/>
        <v>54334</v>
      </c>
      <c r="W7" s="8">
        <v>2505</v>
      </c>
      <c r="X7" s="7">
        <v>1714</v>
      </c>
    </row>
    <row r="8" spans="1:25" s="8" customFormat="1" ht="12.75">
      <c r="A8" s="14" t="s">
        <v>14</v>
      </c>
      <c r="B8" s="7">
        <v>409064</v>
      </c>
      <c r="C8" s="7">
        <v>250651</v>
      </c>
      <c r="D8" s="7">
        <v>180679</v>
      </c>
      <c r="E8" s="8">
        <v>65915</v>
      </c>
      <c r="F8" s="7">
        <v>41546</v>
      </c>
      <c r="G8" s="7">
        <v>37959</v>
      </c>
      <c r="H8" s="7">
        <v>5219</v>
      </c>
      <c r="I8" s="7">
        <v>17409</v>
      </c>
      <c r="J8" s="6">
        <v>16958</v>
      </c>
      <c r="K8" s="5" t="s">
        <v>12</v>
      </c>
      <c r="L8" s="5" t="s">
        <v>12</v>
      </c>
      <c r="M8" s="6">
        <v>3945</v>
      </c>
      <c r="N8" s="6" t="s">
        <v>12</v>
      </c>
      <c r="O8" s="6" t="s">
        <v>12</v>
      </c>
      <c r="P8" s="6"/>
      <c r="Q8" s="6" t="s">
        <v>12</v>
      </c>
      <c r="R8" s="7">
        <f t="shared" si="0"/>
        <v>1029345</v>
      </c>
      <c r="S8" s="7"/>
      <c r="T8" s="7">
        <v>1144234</v>
      </c>
      <c r="U8" s="7">
        <v>1076410</v>
      </c>
      <c r="V8" s="7">
        <f t="shared" si="1"/>
        <v>1029345</v>
      </c>
      <c r="W8" s="8">
        <v>47065</v>
      </c>
      <c r="X8" s="7">
        <v>33965</v>
      </c>
      <c r="Y8" s="7"/>
    </row>
    <row r="9" spans="1:24" s="8" customFormat="1" ht="12.75">
      <c r="A9" s="14" t="s">
        <v>15</v>
      </c>
      <c r="B9" s="7">
        <v>1805754</v>
      </c>
      <c r="C9" s="7">
        <v>746780</v>
      </c>
      <c r="D9" s="7">
        <v>747411</v>
      </c>
      <c r="E9" s="8">
        <v>248817</v>
      </c>
      <c r="F9" s="7">
        <v>151407</v>
      </c>
      <c r="G9" s="7">
        <v>184649</v>
      </c>
      <c r="H9" s="7">
        <v>47397</v>
      </c>
      <c r="I9" s="7">
        <v>53673</v>
      </c>
      <c r="J9" s="6">
        <v>33344</v>
      </c>
      <c r="K9" s="5" t="s">
        <v>12</v>
      </c>
      <c r="L9" s="5" t="s">
        <v>12</v>
      </c>
      <c r="M9" s="6">
        <v>8852</v>
      </c>
      <c r="N9" s="6" t="s">
        <v>12</v>
      </c>
      <c r="O9" s="7">
        <v>4240</v>
      </c>
      <c r="P9" s="7"/>
      <c r="Q9" s="6" t="s">
        <v>12</v>
      </c>
      <c r="R9" s="7">
        <f t="shared" si="0"/>
        <v>4032324</v>
      </c>
      <c r="S9" s="7"/>
      <c r="T9" s="7">
        <v>4366267</v>
      </c>
      <c r="U9" s="7">
        <v>4196900</v>
      </c>
      <c r="V9" s="7">
        <f t="shared" si="1"/>
        <v>4032324</v>
      </c>
      <c r="W9" s="8">
        <v>164576</v>
      </c>
      <c r="X9" s="7">
        <v>117573</v>
      </c>
    </row>
    <row r="10" spans="1:24" s="8" customFormat="1" ht="12.75">
      <c r="A10" s="14" t="s">
        <v>16</v>
      </c>
      <c r="B10" s="7">
        <v>180528</v>
      </c>
      <c r="C10" s="7" t="s">
        <v>12</v>
      </c>
      <c r="D10" s="7">
        <v>8023</v>
      </c>
      <c r="E10" s="8">
        <v>7448</v>
      </c>
      <c r="F10" s="7">
        <v>19639</v>
      </c>
      <c r="G10" s="7">
        <v>11406</v>
      </c>
      <c r="H10" s="6" t="s">
        <v>12</v>
      </c>
      <c r="I10" s="6" t="s">
        <v>12</v>
      </c>
      <c r="J10" s="6" t="s">
        <v>12</v>
      </c>
      <c r="K10" s="5" t="s">
        <v>12</v>
      </c>
      <c r="L10" s="5" t="s">
        <v>12</v>
      </c>
      <c r="M10" s="6" t="s">
        <v>12</v>
      </c>
      <c r="N10" s="6">
        <v>120086</v>
      </c>
      <c r="O10" s="6" t="s">
        <v>12</v>
      </c>
      <c r="P10" s="6"/>
      <c r="Q10" s="7">
        <f>43191+3596</f>
        <v>46787</v>
      </c>
      <c r="R10" s="7">
        <f t="shared" si="0"/>
        <v>393917</v>
      </c>
      <c r="S10" s="7"/>
      <c r="T10" s="7">
        <v>442966</v>
      </c>
      <c r="U10" s="7">
        <v>422024</v>
      </c>
      <c r="V10" s="7">
        <f t="shared" si="1"/>
        <v>393917</v>
      </c>
      <c r="W10" s="8">
        <v>28107</v>
      </c>
      <c r="X10" s="7">
        <v>23396</v>
      </c>
    </row>
    <row r="11" spans="1:24" s="8" customFormat="1" ht="12.75">
      <c r="A11" s="14" t="s">
        <v>17</v>
      </c>
      <c r="B11" s="7">
        <v>1134330</v>
      </c>
      <c r="C11" s="7">
        <v>268753</v>
      </c>
      <c r="D11" s="7">
        <v>325980</v>
      </c>
      <c r="E11" s="8">
        <v>127915</v>
      </c>
      <c r="F11" s="7">
        <v>3955</v>
      </c>
      <c r="G11" s="7">
        <v>69706</v>
      </c>
      <c r="H11" s="7">
        <v>16653</v>
      </c>
      <c r="I11" s="6" t="s">
        <v>12</v>
      </c>
      <c r="J11" s="6">
        <v>17044</v>
      </c>
      <c r="K11" s="7">
        <v>71035</v>
      </c>
      <c r="L11" s="5" t="s">
        <v>12</v>
      </c>
      <c r="M11" s="6" t="s">
        <v>12</v>
      </c>
      <c r="N11" s="6" t="s">
        <v>12</v>
      </c>
      <c r="O11" s="6" t="s">
        <v>12</v>
      </c>
      <c r="P11" s="6"/>
      <c r="Q11" s="7">
        <v>9928</v>
      </c>
      <c r="R11" s="7">
        <f t="shared" si="0"/>
        <v>2045299</v>
      </c>
      <c r="S11" s="7"/>
      <c r="T11" s="7">
        <v>2262531</v>
      </c>
      <c r="U11" s="7">
        <v>2131622</v>
      </c>
      <c r="V11" s="7">
        <f t="shared" si="1"/>
        <v>2045299</v>
      </c>
      <c r="W11" s="8">
        <v>86323</v>
      </c>
      <c r="X11" s="7">
        <v>56949</v>
      </c>
    </row>
    <row r="12" spans="1:24" s="8" customFormat="1" ht="12.75">
      <c r="A12" s="14" t="s">
        <v>18</v>
      </c>
      <c r="B12" s="7">
        <v>252811</v>
      </c>
      <c r="C12" s="7">
        <v>64180</v>
      </c>
      <c r="D12" s="7">
        <v>77171</v>
      </c>
      <c r="E12" s="8">
        <v>43352</v>
      </c>
      <c r="F12" s="7">
        <v>24263</v>
      </c>
      <c r="G12" s="7">
        <v>13131</v>
      </c>
      <c r="H12" s="7">
        <v>2599</v>
      </c>
      <c r="I12" s="7">
        <v>10515</v>
      </c>
      <c r="J12" s="6">
        <v>3183</v>
      </c>
      <c r="K12" s="6" t="s">
        <v>12</v>
      </c>
      <c r="L12" s="5" t="s">
        <v>12</v>
      </c>
      <c r="M12" s="6" t="s">
        <v>12</v>
      </c>
      <c r="N12" s="6" t="s">
        <v>12</v>
      </c>
      <c r="O12" s="6" t="s">
        <v>12</v>
      </c>
      <c r="P12" s="6"/>
      <c r="Q12" s="6" t="s">
        <v>12</v>
      </c>
      <c r="R12" s="7">
        <f t="shared" si="0"/>
        <v>491205</v>
      </c>
      <c r="S12" s="7"/>
      <c r="T12" s="7">
        <v>588392</v>
      </c>
      <c r="U12" s="7">
        <v>510917</v>
      </c>
      <c r="V12" s="7">
        <f t="shared" si="1"/>
        <v>491205</v>
      </c>
      <c r="W12" s="8">
        <v>19712</v>
      </c>
      <c r="X12" s="7">
        <v>11219</v>
      </c>
    </row>
    <row r="13" spans="1:24" s="8" customFormat="1" ht="12.75">
      <c r="A13" s="14" t="s">
        <v>19</v>
      </c>
      <c r="B13" s="7">
        <v>629516</v>
      </c>
      <c r="C13" s="7">
        <v>800384</v>
      </c>
      <c r="D13" s="7">
        <v>350936</v>
      </c>
      <c r="E13" s="8">
        <v>150201</v>
      </c>
      <c r="F13" s="7">
        <v>17474</v>
      </c>
      <c r="G13" s="7">
        <v>70340</v>
      </c>
      <c r="H13" s="7">
        <v>5342</v>
      </c>
      <c r="I13" s="6" t="s">
        <v>12</v>
      </c>
      <c r="J13" s="7">
        <v>77799</v>
      </c>
      <c r="K13" s="7">
        <v>53430</v>
      </c>
      <c r="L13" s="5" t="s">
        <v>12</v>
      </c>
      <c r="M13" s="6" t="s">
        <v>12</v>
      </c>
      <c r="N13" s="6" t="s">
        <v>12</v>
      </c>
      <c r="O13" s="6" t="s">
        <v>12</v>
      </c>
      <c r="P13" s="6"/>
      <c r="Q13" s="6" t="s">
        <v>12</v>
      </c>
      <c r="R13" s="7">
        <f t="shared" si="0"/>
        <v>2155422</v>
      </c>
      <c r="S13" s="7"/>
      <c r="T13" s="7">
        <v>2341319</v>
      </c>
      <c r="U13" s="7">
        <v>2262116</v>
      </c>
      <c r="V13" s="7">
        <f t="shared" si="1"/>
        <v>2155422</v>
      </c>
      <c r="W13" s="8">
        <v>106694</v>
      </c>
      <c r="X13" s="7">
        <v>80146</v>
      </c>
    </row>
    <row r="14" spans="1:24" s="8" customFormat="1" ht="12.75">
      <c r="A14" s="14" t="s">
        <v>20</v>
      </c>
      <c r="B14" s="7">
        <v>338474</v>
      </c>
      <c r="C14" s="7">
        <v>187569</v>
      </c>
      <c r="D14" s="7">
        <v>121303</v>
      </c>
      <c r="E14" s="8">
        <v>30328</v>
      </c>
      <c r="F14" s="7">
        <v>30455</v>
      </c>
      <c r="G14" s="7">
        <v>13251</v>
      </c>
      <c r="H14" s="7">
        <v>8007</v>
      </c>
      <c r="I14" s="6" t="s">
        <v>12</v>
      </c>
      <c r="J14" s="6">
        <v>30260</v>
      </c>
      <c r="K14" s="6" t="s">
        <v>12</v>
      </c>
      <c r="L14" s="5" t="s">
        <v>12</v>
      </c>
      <c r="M14" s="6" t="s">
        <v>12</v>
      </c>
      <c r="N14" s="6" t="s">
        <v>12</v>
      </c>
      <c r="O14" s="6" t="s">
        <v>12</v>
      </c>
      <c r="P14" s="6"/>
      <c r="Q14" s="6" t="s">
        <v>12</v>
      </c>
      <c r="R14" s="7">
        <f t="shared" si="0"/>
        <v>759647</v>
      </c>
      <c r="S14" s="7"/>
      <c r="T14" s="7">
        <v>834210</v>
      </c>
      <c r="U14" s="7">
        <v>794461</v>
      </c>
      <c r="V14" s="7">
        <f t="shared" si="1"/>
        <v>759647</v>
      </c>
      <c r="W14" s="8">
        <v>34814</v>
      </c>
      <c r="X14" s="7">
        <v>23832</v>
      </c>
    </row>
    <row r="15" spans="1:25" s="8" customFormat="1" ht="12.75">
      <c r="A15" s="14" t="s">
        <v>21</v>
      </c>
      <c r="B15" s="7">
        <v>709385</v>
      </c>
      <c r="C15" s="7">
        <v>675125</v>
      </c>
      <c r="D15" s="7">
        <v>329080</v>
      </c>
      <c r="E15" s="8">
        <v>58417</v>
      </c>
      <c r="F15" s="6" t="s">
        <v>12</v>
      </c>
      <c r="G15" s="6">
        <v>37691</v>
      </c>
      <c r="H15" s="7">
        <v>9376</v>
      </c>
      <c r="I15" s="6" t="s">
        <v>12</v>
      </c>
      <c r="J15" s="6">
        <v>49050</v>
      </c>
      <c r="K15" s="7">
        <v>90533</v>
      </c>
      <c r="L15" s="5" t="s">
        <v>12</v>
      </c>
      <c r="M15" s="6" t="s">
        <v>12</v>
      </c>
      <c r="N15" s="6" t="s">
        <v>12</v>
      </c>
      <c r="O15" s="6" t="s">
        <v>12</v>
      </c>
      <c r="P15" s="6" t="s">
        <v>12</v>
      </c>
      <c r="Q15" s="6" t="s">
        <v>12</v>
      </c>
      <c r="R15" s="7">
        <f t="shared" si="0"/>
        <v>1958657</v>
      </c>
      <c r="S15" s="7"/>
      <c r="T15" s="7">
        <v>2130975</v>
      </c>
      <c r="U15" s="7">
        <v>2051594</v>
      </c>
      <c r="V15" s="7">
        <f t="shared" si="1"/>
        <v>1958657</v>
      </c>
      <c r="W15" s="8">
        <v>92937</v>
      </c>
      <c r="X15" s="7">
        <v>69519</v>
      </c>
      <c r="Y15" s="7"/>
    </row>
    <row r="16" spans="1:24" s="8" customFormat="1" ht="12.75">
      <c r="A16" s="14" t="s">
        <v>22</v>
      </c>
      <c r="B16" s="7">
        <v>149548</v>
      </c>
      <c r="C16" s="7">
        <v>135996</v>
      </c>
      <c r="D16" s="7">
        <v>101572</v>
      </c>
      <c r="E16" s="8">
        <v>10118</v>
      </c>
      <c r="F16" s="6" t="s">
        <v>12</v>
      </c>
      <c r="G16" s="7">
        <v>5011</v>
      </c>
      <c r="H16" s="6" t="s">
        <v>12</v>
      </c>
      <c r="I16" s="6" t="s">
        <v>12</v>
      </c>
      <c r="J16" s="6">
        <v>10905</v>
      </c>
      <c r="K16" s="6" t="s">
        <v>12</v>
      </c>
      <c r="L16" s="5" t="s">
        <v>12</v>
      </c>
      <c r="M16" s="6" t="s">
        <v>12</v>
      </c>
      <c r="N16" s="6" t="s">
        <v>12</v>
      </c>
      <c r="O16" s="6" t="s">
        <v>12</v>
      </c>
      <c r="P16" s="6"/>
      <c r="Q16" s="7">
        <f>29545+11540</f>
        <v>41085</v>
      </c>
      <c r="R16" s="7">
        <f t="shared" si="0"/>
        <v>454235</v>
      </c>
      <c r="S16" s="7"/>
      <c r="T16" s="7">
        <v>503932</v>
      </c>
      <c r="U16" s="7">
        <v>480227</v>
      </c>
      <c r="V16" s="7">
        <f t="shared" si="1"/>
        <v>454235</v>
      </c>
      <c r="W16" s="8">
        <v>25992</v>
      </c>
      <c r="X16" s="7">
        <v>16187</v>
      </c>
    </row>
    <row r="17" spans="1:24" s="8" customFormat="1" ht="12.75">
      <c r="A17" s="14" t="s">
        <v>23</v>
      </c>
      <c r="B17" s="7">
        <v>712144</v>
      </c>
      <c r="C17" s="7">
        <v>433530</v>
      </c>
      <c r="D17" s="7">
        <v>247204</v>
      </c>
      <c r="E17" s="8">
        <v>52725</v>
      </c>
      <c r="F17" s="7">
        <v>215187</v>
      </c>
      <c r="G17" s="7">
        <v>67806</v>
      </c>
      <c r="H17" s="7">
        <v>81088</v>
      </c>
      <c r="I17" s="7">
        <v>55368</v>
      </c>
      <c r="J17" s="6">
        <v>51132</v>
      </c>
      <c r="K17" s="6" t="s">
        <v>12</v>
      </c>
      <c r="L17" s="5" t="s">
        <v>12</v>
      </c>
      <c r="M17" s="6">
        <v>10236</v>
      </c>
      <c r="N17" s="6" t="s">
        <v>12</v>
      </c>
      <c r="O17" s="6" t="s">
        <v>12</v>
      </c>
      <c r="P17" s="6"/>
      <c r="Q17" s="7">
        <v>6446</v>
      </c>
      <c r="R17" s="7">
        <f t="shared" si="0"/>
        <v>1932866</v>
      </c>
      <c r="S17" s="7"/>
      <c r="T17" s="7">
        <v>2133392</v>
      </c>
      <c r="U17" s="7">
        <v>2017089</v>
      </c>
      <c r="V17" s="7">
        <f t="shared" si="1"/>
        <v>1932866</v>
      </c>
      <c r="W17" s="8">
        <v>84223</v>
      </c>
      <c r="X17" s="7">
        <v>50956</v>
      </c>
    </row>
    <row r="18" spans="1:24" s="8" customFormat="1" ht="12.75">
      <c r="A18" s="14" t="s">
        <v>24</v>
      </c>
      <c r="B18" s="7">
        <v>814230</v>
      </c>
      <c r="C18" s="7">
        <v>429772</v>
      </c>
      <c r="D18" s="7">
        <v>214776</v>
      </c>
      <c r="E18" s="8">
        <v>52774</v>
      </c>
      <c r="F18" s="7">
        <v>112791</v>
      </c>
      <c r="G18" s="7">
        <v>99892</v>
      </c>
      <c r="H18" s="7">
        <v>305366</v>
      </c>
      <c r="I18" s="7">
        <v>75270</v>
      </c>
      <c r="J18" s="6">
        <v>10219</v>
      </c>
      <c r="K18" s="6" t="s">
        <v>12</v>
      </c>
      <c r="L18" s="5" t="s">
        <v>12</v>
      </c>
      <c r="M18" s="6">
        <v>11355</v>
      </c>
      <c r="N18" s="6" t="s">
        <v>12</v>
      </c>
      <c r="O18" s="6" t="s">
        <v>12</v>
      </c>
      <c r="P18" s="6"/>
      <c r="Q18" s="7">
        <v>3110</v>
      </c>
      <c r="R18" s="7">
        <f t="shared" si="0"/>
        <v>2129555</v>
      </c>
      <c r="S18" s="7"/>
      <c r="T18" s="7">
        <v>2429343</v>
      </c>
      <c r="U18" s="7">
        <v>2235612</v>
      </c>
      <c r="V18" s="7">
        <f t="shared" si="1"/>
        <v>2129555</v>
      </c>
      <c r="W18" s="8">
        <v>106057</v>
      </c>
      <c r="X18" s="7">
        <v>52899</v>
      </c>
    </row>
    <row r="19" spans="1:24" s="8" customFormat="1" ht="12.75">
      <c r="A19" s="14" t="s">
        <v>25</v>
      </c>
      <c r="B19" s="7">
        <v>365168</v>
      </c>
      <c r="C19" s="7">
        <v>164925</v>
      </c>
      <c r="D19" s="7">
        <v>73945</v>
      </c>
      <c r="E19" s="8">
        <v>20379</v>
      </c>
      <c r="F19" s="7">
        <v>55122</v>
      </c>
      <c r="G19" s="7">
        <v>31543</v>
      </c>
      <c r="H19" s="7">
        <v>44346</v>
      </c>
      <c r="I19" s="7">
        <v>37130</v>
      </c>
      <c r="J19" s="6">
        <v>8235</v>
      </c>
      <c r="K19" s="6" t="s">
        <v>12</v>
      </c>
      <c r="L19" s="5" t="s">
        <v>12</v>
      </c>
      <c r="M19" s="6" t="s">
        <v>12</v>
      </c>
      <c r="N19" s="6" t="s">
        <v>12</v>
      </c>
      <c r="O19" s="6" t="s">
        <v>12</v>
      </c>
      <c r="P19" s="6"/>
      <c r="Q19" s="7">
        <v>3589</v>
      </c>
      <c r="R19" s="7">
        <f t="shared" si="0"/>
        <v>804382</v>
      </c>
      <c r="S19" s="7"/>
      <c r="T19" s="7">
        <v>963249</v>
      </c>
      <c r="U19" s="7">
        <v>849967</v>
      </c>
      <c r="V19" s="7">
        <f t="shared" si="1"/>
        <v>804382</v>
      </c>
      <c r="W19" s="8">
        <v>45585</v>
      </c>
      <c r="X19" s="7">
        <v>21970</v>
      </c>
    </row>
    <row r="20" spans="1:24" s="8" customFormat="1" ht="12.75">
      <c r="A20" s="14" t="s">
        <v>26</v>
      </c>
      <c r="B20" s="7">
        <v>655223</v>
      </c>
      <c r="C20" s="7">
        <v>361612</v>
      </c>
      <c r="D20" s="7">
        <v>186668</v>
      </c>
      <c r="E20" s="8">
        <v>21295</v>
      </c>
      <c r="F20" s="7">
        <v>143335</v>
      </c>
      <c r="G20" s="7">
        <v>33873</v>
      </c>
      <c r="H20" s="7">
        <v>43626</v>
      </c>
      <c r="I20" s="7">
        <v>122825</v>
      </c>
      <c r="J20" s="6">
        <v>6464</v>
      </c>
      <c r="K20" s="6" t="s">
        <v>12</v>
      </c>
      <c r="L20" s="5" t="s">
        <v>12</v>
      </c>
      <c r="M20" s="6" t="s">
        <v>12</v>
      </c>
      <c r="N20" s="6" t="s">
        <v>12</v>
      </c>
      <c r="O20" s="6" t="s">
        <v>12</v>
      </c>
      <c r="P20" s="6"/>
      <c r="Q20" s="6" t="s">
        <v>12</v>
      </c>
      <c r="R20" s="7">
        <f t="shared" si="0"/>
        <v>1574921</v>
      </c>
      <c r="S20" s="7"/>
      <c r="T20" s="7">
        <v>1743270</v>
      </c>
      <c r="U20" s="7">
        <v>1644045</v>
      </c>
      <c r="V20" s="7">
        <f t="shared" si="1"/>
        <v>1574921</v>
      </c>
      <c r="W20" s="8">
        <v>69124</v>
      </c>
      <c r="X20" s="7">
        <v>34556</v>
      </c>
    </row>
    <row r="21" spans="1:24" s="8" customFormat="1" ht="12.75">
      <c r="A21" s="14" t="s">
        <v>27</v>
      </c>
      <c r="B21" s="7">
        <v>133200</v>
      </c>
      <c r="C21" s="7">
        <v>72242</v>
      </c>
      <c r="D21" s="7">
        <v>31491</v>
      </c>
      <c r="E21" s="8">
        <v>6301</v>
      </c>
      <c r="F21" s="7">
        <v>6585</v>
      </c>
      <c r="G21" s="6" t="s">
        <v>12</v>
      </c>
      <c r="H21" s="7">
        <v>32908</v>
      </c>
      <c r="I21" s="7">
        <v>4745</v>
      </c>
      <c r="J21" s="6" t="s">
        <v>12</v>
      </c>
      <c r="K21" s="6" t="s">
        <v>12</v>
      </c>
      <c r="L21" s="5" t="s">
        <v>12</v>
      </c>
      <c r="M21" s="6">
        <v>7125</v>
      </c>
      <c r="N21" s="6" t="s">
        <v>12</v>
      </c>
      <c r="O21" s="6" t="s">
        <v>12</v>
      </c>
      <c r="P21" s="6"/>
      <c r="Q21" s="6" t="s">
        <v>12</v>
      </c>
      <c r="R21" s="7">
        <f t="shared" si="0"/>
        <v>294597</v>
      </c>
      <c r="S21" s="20"/>
      <c r="T21" s="7">
        <v>338227</v>
      </c>
      <c r="U21" s="7">
        <v>312731</v>
      </c>
      <c r="V21" s="7">
        <f t="shared" si="1"/>
        <v>294597</v>
      </c>
      <c r="W21" s="8">
        <v>18134</v>
      </c>
      <c r="X21" s="7">
        <v>9502</v>
      </c>
    </row>
    <row r="22" spans="1:24" s="8" customFormat="1" ht="12.75">
      <c r="A22" s="14" t="s">
        <v>28</v>
      </c>
      <c r="B22" s="7">
        <v>381298</v>
      </c>
      <c r="C22" s="7">
        <v>205949</v>
      </c>
      <c r="D22" s="7">
        <v>117925</v>
      </c>
      <c r="E22" s="8">
        <v>9522</v>
      </c>
      <c r="F22" s="7">
        <v>71613</v>
      </c>
      <c r="G22" s="7">
        <v>34615</v>
      </c>
      <c r="H22" s="7">
        <v>28762</v>
      </c>
      <c r="I22" s="7">
        <v>30874</v>
      </c>
      <c r="J22" s="6">
        <v>3882</v>
      </c>
      <c r="K22" s="6" t="s">
        <v>12</v>
      </c>
      <c r="L22" s="5" t="s">
        <v>12</v>
      </c>
      <c r="M22" s="6" t="s">
        <v>12</v>
      </c>
      <c r="N22" s="6" t="s">
        <v>12</v>
      </c>
      <c r="O22" s="6" t="s">
        <v>12</v>
      </c>
      <c r="P22" s="6"/>
      <c r="Q22" s="7">
        <v>2818</v>
      </c>
      <c r="R22" s="7">
        <f t="shared" si="0"/>
        <v>887258</v>
      </c>
      <c r="S22" s="20"/>
      <c r="T22" s="7">
        <v>1059446</v>
      </c>
      <c r="U22" s="7">
        <v>939957</v>
      </c>
      <c r="V22" s="7">
        <f t="shared" si="1"/>
        <v>887258</v>
      </c>
      <c r="W22" s="8">
        <v>52699</v>
      </c>
      <c r="X22" s="7">
        <v>27797</v>
      </c>
    </row>
    <row r="23" spans="1:24" s="8" customFormat="1" ht="12.75">
      <c r="A23" s="14" t="s">
        <v>29</v>
      </c>
      <c r="B23" s="7">
        <v>859737</v>
      </c>
      <c r="C23" s="7">
        <v>465593</v>
      </c>
      <c r="D23" s="7">
        <v>233722</v>
      </c>
      <c r="E23" s="8">
        <v>70687</v>
      </c>
      <c r="F23" s="7">
        <v>216043</v>
      </c>
      <c r="G23" s="7">
        <v>150069</v>
      </c>
      <c r="H23" s="7">
        <v>89040</v>
      </c>
      <c r="I23" s="7">
        <v>103014</v>
      </c>
      <c r="J23" s="6">
        <v>28916</v>
      </c>
      <c r="K23" s="6" t="s">
        <v>12</v>
      </c>
      <c r="L23" s="5" t="s">
        <v>12</v>
      </c>
      <c r="M23" s="6" t="s">
        <v>12</v>
      </c>
      <c r="N23" s="6" t="s">
        <v>12</v>
      </c>
      <c r="O23" s="6" t="s">
        <v>12</v>
      </c>
      <c r="P23" s="6"/>
      <c r="Q23" s="7">
        <v>12686</v>
      </c>
      <c r="R23" s="7">
        <f t="shared" si="0"/>
        <v>2229507</v>
      </c>
      <c r="S23" s="20"/>
      <c r="T23" s="7">
        <v>2573631</v>
      </c>
      <c r="U23" s="7">
        <v>2328030</v>
      </c>
      <c r="V23" s="7">
        <f t="shared" si="1"/>
        <v>2229507</v>
      </c>
      <c r="W23" s="8">
        <v>98523</v>
      </c>
      <c r="X23" s="7">
        <v>39168</v>
      </c>
    </row>
    <row r="24" spans="1:24" s="8" customFormat="1" ht="12.75">
      <c r="A24" s="14" t="s">
        <v>30</v>
      </c>
      <c r="B24" s="7">
        <v>299405</v>
      </c>
      <c r="C24" s="6" t="s">
        <v>12</v>
      </c>
      <c r="D24" s="6" t="s">
        <v>12</v>
      </c>
      <c r="E24" s="8">
        <v>20027</v>
      </c>
      <c r="F24" s="6" t="s">
        <v>12</v>
      </c>
      <c r="G24" s="7">
        <v>16037</v>
      </c>
      <c r="H24" s="7">
        <v>31323</v>
      </c>
      <c r="I24" s="6" t="s">
        <v>12</v>
      </c>
      <c r="J24" s="6" t="s">
        <v>12</v>
      </c>
      <c r="K24" s="6">
        <v>46921</v>
      </c>
      <c r="L24" s="7">
        <v>185644</v>
      </c>
      <c r="M24" s="7">
        <v>26034</v>
      </c>
      <c r="N24" s="6" t="s">
        <v>12</v>
      </c>
      <c r="O24" s="6" t="s">
        <v>12</v>
      </c>
      <c r="P24" s="6"/>
      <c r="Q24" s="6" t="s">
        <v>12</v>
      </c>
      <c r="R24" s="7">
        <f t="shared" si="0"/>
        <v>625391</v>
      </c>
      <c r="S24" s="20"/>
      <c r="T24" s="7">
        <v>709711</v>
      </c>
      <c r="U24" s="7">
        <v>655671</v>
      </c>
      <c r="V24" s="7">
        <f t="shared" si="1"/>
        <v>625391</v>
      </c>
      <c r="W24" s="8">
        <v>30280</v>
      </c>
      <c r="X24" s="7">
        <v>19338</v>
      </c>
    </row>
    <row r="25" spans="1:24" s="8" customFormat="1" ht="12.75">
      <c r="A25" s="17" t="s">
        <v>5</v>
      </c>
      <c r="B25" s="18">
        <f aca="true" t="shared" si="2" ref="B25:I25">SUM(B6:B24)</f>
        <v>10782262</v>
      </c>
      <c r="C25" s="18">
        <f t="shared" si="2"/>
        <v>5701019</v>
      </c>
      <c r="D25" s="18">
        <f t="shared" si="2"/>
        <v>3682806</v>
      </c>
      <c r="E25" s="16">
        <f t="shared" si="2"/>
        <v>1165402</v>
      </c>
      <c r="F25" s="16">
        <f t="shared" si="2"/>
        <v>1149873</v>
      </c>
      <c r="G25" s="18">
        <f t="shared" si="2"/>
        <v>1008830</v>
      </c>
      <c r="H25" s="18">
        <f t="shared" si="2"/>
        <v>773959</v>
      </c>
      <c r="I25" s="18">
        <f t="shared" si="2"/>
        <v>510823</v>
      </c>
      <c r="J25" s="18">
        <f aca="true" t="shared" si="3" ref="J25:Q25">SUM(J6:J24)</f>
        <v>363461</v>
      </c>
      <c r="K25" s="18">
        <f t="shared" si="3"/>
        <v>261919</v>
      </c>
      <c r="L25" s="18">
        <f t="shared" si="3"/>
        <v>185644</v>
      </c>
      <c r="M25" s="18">
        <f t="shared" si="3"/>
        <v>168898</v>
      </c>
      <c r="N25" s="18">
        <f t="shared" si="3"/>
        <v>120086</v>
      </c>
      <c r="O25" s="18">
        <f t="shared" si="3"/>
        <v>61070</v>
      </c>
      <c r="P25" s="18">
        <f t="shared" si="3"/>
        <v>58972</v>
      </c>
      <c r="Q25" s="18">
        <f t="shared" si="3"/>
        <v>156975</v>
      </c>
      <c r="R25" s="18">
        <f>SUM(B25:Q25)</f>
        <v>26151999</v>
      </c>
      <c r="S25" s="20"/>
      <c r="T25" s="16">
        <f>SUM(T6:T24)</f>
        <v>29174858</v>
      </c>
      <c r="U25" s="16">
        <f>SUM(U6:U24)</f>
        <v>27391239</v>
      </c>
      <c r="V25" s="18">
        <f>R25</f>
        <v>26151999</v>
      </c>
      <c r="W25" s="16">
        <f>SUM(W6:W24)</f>
        <v>1239240</v>
      </c>
      <c r="X25" s="19">
        <f>SUM(X6:X24)</f>
        <v>779417</v>
      </c>
    </row>
    <row r="26" spans="1:24" ht="12.75">
      <c r="A26" s="2" t="s">
        <v>51</v>
      </c>
      <c r="S26" s="21"/>
      <c r="U26" s="9"/>
      <c r="V26" s="9"/>
      <c r="W26" s="9"/>
      <c r="X26" s="9"/>
    </row>
    <row r="27" spans="1:24" ht="12.75">
      <c r="A27" s="11" t="s">
        <v>52</v>
      </c>
      <c r="S27" s="21"/>
      <c r="U27" s="9"/>
      <c r="V27" s="9"/>
      <c r="W27" s="9"/>
      <c r="X27" s="9"/>
    </row>
    <row r="28" spans="1:19" ht="12.75">
      <c r="A28" s="2" t="s">
        <v>53</v>
      </c>
      <c r="S28" s="21"/>
    </row>
    <row r="29" ht="12.75">
      <c r="S29" s="21"/>
    </row>
    <row r="30" ht="12.75">
      <c r="S30" s="21"/>
    </row>
    <row r="31" ht="12.75">
      <c r="S31" s="21"/>
    </row>
    <row r="32" spans="1:19" ht="12.75">
      <c r="A32" s="2" t="s">
        <v>31</v>
      </c>
      <c r="S32" s="21"/>
    </row>
    <row r="33" spans="1:23" ht="64.5" customHeight="1">
      <c r="A33" s="13" t="s">
        <v>38</v>
      </c>
      <c r="B33" s="1" t="s">
        <v>49</v>
      </c>
      <c r="C33" s="1" t="s">
        <v>48</v>
      </c>
      <c r="D33" s="1" t="s">
        <v>47</v>
      </c>
      <c r="E33" s="1" t="s">
        <v>46</v>
      </c>
      <c r="F33" s="1" t="s">
        <v>45</v>
      </c>
      <c r="G33" s="1" t="s">
        <v>44</v>
      </c>
      <c r="H33" s="1" t="s">
        <v>43</v>
      </c>
      <c r="I33" s="1" t="s">
        <v>42</v>
      </c>
      <c r="J33" s="1" t="s">
        <v>41</v>
      </c>
      <c r="K33" s="1" t="s">
        <v>0</v>
      </c>
      <c r="L33" s="1" t="s">
        <v>1</v>
      </c>
      <c r="M33" s="1" t="s">
        <v>2</v>
      </c>
      <c r="N33" s="1" t="s">
        <v>3</v>
      </c>
      <c r="O33" s="1" t="s">
        <v>40</v>
      </c>
      <c r="P33" s="1" t="s">
        <v>4</v>
      </c>
      <c r="Q33" s="1" t="s">
        <v>55</v>
      </c>
      <c r="R33" s="1" t="s">
        <v>39</v>
      </c>
      <c r="S33" s="25"/>
      <c r="T33" s="1" t="s">
        <v>33</v>
      </c>
      <c r="U33" s="1" t="s">
        <v>34</v>
      </c>
      <c r="V33" s="1" t="s">
        <v>35</v>
      </c>
      <c r="W33" s="1" t="s">
        <v>36</v>
      </c>
    </row>
    <row r="34" spans="1:23" ht="12.75">
      <c r="A34" s="14" t="s">
        <v>11</v>
      </c>
      <c r="B34" s="10">
        <f aca="true" t="shared" si="4" ref="B34:K43">B6/$R6*100</f>
        <v>40.34887873145445</v>
      </c>
      <c r="C34" s="10">
        <f t="shared" si="4"/>
        <v>19.048799614811994</v>
      </c>
      <c r="D34" s="10">
        <f t="shared" si="4"/>
        <v>14.56720499909314</v>
      </c>
      <c r="E34" s="10">
        <f t="shared" si="4"/>
        <v>7.358456673090815</v>
      </c>
      <c r="F34" s="10">
        <f t="shared" si="4"/>
        <v>1.6976804775009058</v>
      </c>
      <c r="G34" s="10">
        <f t="shared" si="4"/>
        <v>5.734803972099097</v>
      </c>
      <c r="H34" s="10">
        <f t="shared" si="4"/>
        <v>0.9963303622185193</v>
      </c>
      <c r="I34" s="10" t="s">
        <v>12</v>
      </c>
      <c r="J34" s="10">
        <f t="shared" si="4"/>
        <v>0.6989579133387875</v>
      </c>
      <c r="K34" s="10" t="s">
        <v>12</v>
      </c>
      <c r="L34" s="10" t="s">
        <v>12</v>
      </c>
      <c r="M34" s="10">
        <f>M6/$R6*100</f>
        <v>4.4082192579215596</v>
      </c>
      <c r="N34" s="10" t="s">
        <v>12</v>
      </c>
      <c r="O34" s="10">
        <f>O6/$R6*100</f>
        <v>2.4717970264494893</v>
      </c>
      <c r="P34" s="10">
        <f>P6/$R6*100</f>
        <v>2.564962418507466</v>
      </c>
      <c r="Q34" s="10">
        <f>Q6/$R6*100</f>
        <v>0.10390855351377495</v>
      </c>
      <c r="R34" s="10">
        <f>R6/$R6*100</f>
        <v>100</v>
      </c>
      <c r="S34" s="24"/>
      <c r="T34" s="10">
        <f aca="true" t="shared" si="5" ref="T34:U52">U6/T6*100</f>
        <v>95.18267215802425</v>
      </c>
      <c r="U34" s="10">
        <f t="shared" si="5"/>
        <v>94.8087175936598</v>
      </c>
      <c r="V34" s="10">
        <f aca="true" t="shared" si="6" ref="V34:V52">W6/U6*100</f>
        <v>5.1912824063402185</v>
      </c>
      <c r="W34" s="10">
        <f aca="true" t="shared" si="7" ref="W34:W52">X6/W6*100</f>
        <v>70.48296131543411</v>
      </c>
    </row>
    <row r="35" spans="1:23" ht="12.75">
      <c r="A35" s="15" t="s">
        <v>13</v>
      </c>
      <c r="B35" s="10">
        <f t="shared" si="4"/>
        <v>45.590238156587034</v>
      </c>
      <c r="C35" s="10" t="s">
        <v>12</v>
      </c>
      <c r="D35" s="10" t="s">
        <v>12</v>
      </c>
      <c r="E35" s="10" t="s">
        <v>12</v>
      </c>
      <c r="F35" s="10">
        <f t="shared" si="4"/>
        <v>2.624507674752457</v>
      </c>
      <c r="G35" s="10" t="s">
        <v>12</v>
      </c>
      <c r="H35" s="10" t="s">
        <v>12</v>
      </c>
      <c r="I35" s="10" t="s">
        <v>12</v>
      </c>
      <c r="J35" s="10" t="s">
        <v>12</v>
      </c>
      <c r="K35" s="10" t="s">
        <v>12</v>
      </c>
      <c r="L35" s="10" t="s">
        <v>12</v>
      </c>
      <c r="M35" s="10" t="s">
        <v>12</v>
      </c>
      <c r="N35" s="10" t="s">
        <v>12</v>
      </c>
      <c r="O35" s="10" t="s">
        <v>12</v>
      </c>
      <c r="P35" s="10" t="s">
        <v>12</v>
      </c>
      <c r="Q35" s="10">
        <f>Q7/$R7*100</f>
        <v>51.78525416866051</v>
      </c>
      <c r="R35" s="10">
        <f>R7/$R7*100</f>
        <v>100</v>
      </c>
      <c r="S35" s="24"/>
      <c r="T35" s="10">
        <f t="shared" si="5"/>
        <v>91.672849262927</v>
      </c>
      <c r="U35" s="10">
        <f t="shared" si="5"/>
        <v>95.59281479265998</v>
      </c>
      <c r="V35" s="10">
        <f t="shared" si="6"/>
        <v>4.407185207340031</v>
      </c>
      <c r="W35" s="10">
        <f t="shared" si="7"/>
        <v>68.42315369261478</v>
      </c>
    </row>
    <row r="36" spans="1:23" ht="12.75">
      <c r="A36" s="14" t="s">
        <v>14</v>
      </c>
      <c r="B36" s="10">
        <f t="shared" si="4"/>
        <v>39.74022315161584</v>
      </c>
      <c r="C36" s="10">
        <f t="shared" si="4"/>
        <v>24.350533591750093</v>
      </c>
      <c r="D36" s="10">
        <f t="shared" si="4"/>
        <v>17.552812710995827</v>
      </c>
      <c r="E36" s="10">
        <f t="shared" si="4"/>
        <v>6.403586746911872</v>
      </c>
      <c r="F36" s="10">
        <f t="shared" si="4"/>
        <v>4.03615891659259</v>
      </c>
      <c r="G36" s="10">
        <f t="shared" si="4"/>
        <v>3.6876848869912418</v>
      </c>
      <c r="H36" s="10">
        <f t="shared" si="4"/>
        <v>0.5070214553915353</v>
      </c>
      <c r="I36" s="10">
        <f t="shared" si="4"/>
        <v>1.691269690919954</v>
      </c>
      <c r="J36" s="10">
        <f t="shared" si="4"/>
        <v>1.6474554206801413</v>
      </c>
      <c r="K36" s="10" t="s">
        <v>12</v>
      </c>
      <c r="L36" s="10" t="s">
        <v>12</v>
      </c>
      <c r="M36" s="10">
        <f>M8/$R8*100</f>
        <v>0.3832534281509115</v>
      </c>
      <c r="N36" s="10" t="s">
        <v>12</v>
      </c>
      <c r="O36" s="10" t="s">
        <v>12</v>
      </c>
      <c r="P36" s="10" t="s">
        <v>12</v>
      </c>
      <c r="Q36" s="10" t="s">
        <v>12</v>
      </c>
      <c r="R36" s="10">
        <f aca="true" t="shared" si="8" ref="R36:R52">R8/$R8*100</f>
        <v>100</v>
      </c>
      <c r="S36" s="24"/>
      <c r="T36" s="10">
        <f t="shared" si="5"/>
        <v>94.07254110610242</v>
      </c>
      <c r="U36" s="10">
        <f t="shared" si="5"/>
        <v>95.627595432967</v>
      </c>
      <c r="V36" s="10">
        <f t="shared" si="6"/>
        <v>4.372404567033008</v>
      </c>
      <c r="W36" s="10">
        <f t="shared" si="7"/>
        <v>72.1661531923935</v>
      </c>
    </row>
    <row r="37" spans="1:23" ht="12.75">
      <c r="A37" s="14" t="s">
        <v>15</v>
      </c>
      <c r="B37" s="10">
        <f t="shared" si="4"/>
        <v>44.78196692527684</v>
      </c>
      <c r="C37" s="10">
        <f t="shared" si="4"/>
        <v>18.519841163557295</v>
      </c>
      <c r="D37" s="10">
        <f t="shared" si="4"/>
        <v>18.5354897076723</v>
      </c>
      <c r="E37" s="10">
        <f t="shared" si="4"/>
        <v>6.17056069899145</v>
      </c>
      <c r="F37" s="10">
        <f t="shared" si="4"/>
        <v>3.7548322009838495</v>
      </c>
      <c r="G37" s="10">
        <f t="shared" si="4"/>
        <v>4.579220320589317</v>
      </c>
      <c r="H37" s="10">
        <f t="shared" si="4"/>
        <v>1.1754263794278437</v>
      </c>
      <c r="I37" s="10">
        <f t="shared" si="4"/>
        <v>1.3310686343656908</v>
      </c>
      <c r="J37" s="10">
        <f t="shared" si="4"/>
        <v>0.8269176782421254</v>
      </c>
      <c r="K37" s="10" t="s">
        <v>12</v>
      </c>
      <c r="L37" s="10" t="s">
        <v>12</v>
      </c>
      <c r="M37" s="10">
        <f>M9/$R9*100</f>
        <v>0.2195260103106794</v>
      </c>
      <c r="N37" s="10" t="s">
        <v>12</v>
      </c>
      <c r="O37" s="10">
        <f>O9/$R9*100</f>
        <v>0.10515028058261192</v>
      </c>
      <c r="P37" s="10" t="s">
        <v>12</v>
      </c>
      <c r="Q37" s="10" t="s">
        <v>12</v>
      </c>
      <c r="R37" s="10">
        <f t="shared" si="8"/>
        <v>100</v>
      </c>
      <c r="S37" s="24"/>
      <c r="T37" s="10">
        <f t="shared" si="5"/>
        <v>96.12101138111801</v>
      </c>
      <c r="U37" s="10">
        <f t="shared" si="5"/>
        <v>96.07862946460483</v>
      </c>
      <c r="V37" s="10">
        <f t="shared" si="6"/>
        <v>3.921370535395172</v>
      </c>
      <c r="W37" s="10">
        <f t="shared" si="7"/>
        <v>71.43994264048222</v>
      </c>
    </row>
    <row r="38" spans="1:23" ht="12.75">
      <c r="A38" s="14" t="s">
        <v>16</v>
      </c>
      <c r="B38" s="10">
        <f t="shared" si="4"/>
        <v>45.828943660720405</v>
      </c>
      <c r="C38" s="10" t="s">
        <v>12</v>
      </c>
      <c r="D38" s="10">
        <f t="shared" si="4"/>
        <v>2.0367234722035352</v>
      </c>
      <c r="E38" s="10">
        <f t="shared" si="4"/>
        <v>1.8907536359182262</v>
      </c>
      <c r="F38" s="10">
        <f t="shared" si="4"/>
        <v>4.9855680257516175</v>
      </c>
      <c r="G38" s="10">
        <f t="shared" si="4"/>
        <v>2.895533830730839</v>
      </c>
      <c r="H38" s="10" t="s">
        <v>12</v>
      </c>
      <c r="I38" s="10" t="s">
        <v>12</v>
      </c>
      <c r="J38" s="10" t="s">
        <v>12</v>
      </c>
      <c r="K38" s="10" t="s">
        <v>12</v>
      </c>
      <c r="L38" s="10" t="s">
        <v>12</v>
      </c>
      <c r="M38" s="10" t="s">
        <v>12</v>
      </c>
      <c r="N38" s="10">
        <f>N10/$R10*100</f>
        <v>30.485102191578427</v>
      </c>
      <c r="O38" s="10" t="s">
        <v>12</v>
      </c>
      <c r="P38" s="10" t="s">
        <v>12</v>
      </c>
      <c r="Q38" s="10">
        <f>Q10/$R10*100</f>
        <v>11.877375183096946</v>
      </c>
      <c r="R38" s="10">
        <f t="shared" si="8"/>
        <v>100</v>
      </c>
      <c r="S38" s="24"/>
      <c r="T38" s="10">
        <f t="shared" si="5"/>
        <v>95.27232338373601</v>
      </c>
      <c r="U38" s="10">
        <f t="shared" si="5"/>
        <v>93.33995223020491</v>
      </c>
      <c r="V38" s="10">
        <f t="shared" si="6"/>
        <v>6.660047769795082</v>
      </c>
      <c r="W38" s="10">
        <f t="shared" si="7"/>
        <v>83.23905077027075</v>
      </c>
    </row>
    <row r="39" spans="1:23" ht="12.75">
      <c r="A39" s="14" t="s">
        <v>17</v>
      </c>
      <c r="B39" s="10">
        <f t="shared" si="4"/>
        <v>55.46035078489746</v>
      </c>
      <c r="C39" s="10">
        <f t="shared" si="4"/>
        <v>13.14003478220055</v>
      </c>
      <c r="D39" s="10">
        <f t="shared" si="4"/>
        <v>15.938011997267882</v>
      </c>
      <c r="E39" s="10">
        <f t="shared" si="4"/>
        <v>6.254097811615808</v>
      </c>
      <c r="F39" s="10">
        <f t="shared" si="4"/>
        <v>0.19337026028957136</v>
      </c>
      <c r="G39" s="10">
        <f t="shared" si="4"/>
        <v>3.4081080565726576</v>
      </c>
      <c r="H39" s="10">
        <f t="shared" si="4"/>
        <v>0.8142085827060004</v>
      </c>
      <c r="I39" s="10" t="s">
        <v>12</v>
      </c>
      <c r="J39" s="10">
        <f t="shared" si="4"/>
        <v>0.8333255920039075</v>
      </c>
      <c r="K39" s="10">
        <f t="shared" si="4"/>
        <v>3.4730863311427815</v>
      </c>
      <c r="L39" s="10" t="s">
        <v>12</v>
      </c>
      <c r="M39" s="10" t="s">
        <v>12</v>
      </c>
      <c r="N39" s="10" t="s">
        <v>12</v>
      </c>
      <c r="O39" s="10" t="s">
        <v>12</v>
      </c>
      <c r="P39" s="10" t="s">
        <v>12</v>
      </c>
      <c r="Q39" s="10">
        <f>Q11/$R11*100</f>
        <v>0.4854058013033792</v>
      </c>
      <c r="R39" s="10">
        <f t="shared" si="8"/>
        <v>100</v>
      </c>
      <c r="S39" s="24"/>
      <c r="T39" s="10">
        <f t="shared" si="5"/>
        <v>94.21404612798675</v>
      </c>
      <c r="U39" s="10">
        <f t="shared" si="5"/>
        <v>95.95036080505831</v>
      </c>
      <c r="V39" s="10">
        <f t="shared" si="6"/>
        <v>4.049639194941692</v>
      </c>
      <c r="W39" s="10">
        <f t="shared" si="7"/>
        <v>65.97198892531539</v>
      </c>
    </row>
    <row r="40" spans="1:23" ht="12.75">
      <c r="A40" s="14" t="s">
        <v>18</v>
      </c>
      <c r="B40" s="10">
        <f t="shared" si="4"/>
        <v>51.46751356358343</v>
      </c>
      <c r="C40" s="10">
        <f t="shared" si="4"/>
        <v>13.065827912989485</v>
      </c>
      <c r="D40" s="10">
        <f t="shared" si="4"/>
        <v>15.710548548976497</v>
      </c>
      <c r="E40" s="10">
        <f t="shared" si="4"/>
        <v>8.825643061450922</v>
      </c>
      <c r="F40" s="10">
        <f t="shared" si="4"/>
        <v>4.9394855508392626</v>
      </c>
      <c r="G40" s="10">
        <f t="shared" si="4"/>
        <v>2.673221974532018</v>
      </c>
      <c r="H40" s="10">
        <f t="shared" si="4"/>
        <v>0.5291069919890881</v>
      </c>
      <c r="I40" s="10">
        <f t="shared" si="4"/>
        <v>2.140654105719608</v>
      </c>
      <c r="J40" s="10">
        <f t="shared" si="4"/>
        <v>0.6479982899196873</v>
      </c>
      <c r="K40" s="10" t="s">
        <v>12</v>
      </c>
      <c r="L40" s="10" t="s">
        <v>12</v>
      </c>
      <c r="M40" s="10" t="s">
        <v>12</v>
      </c>
      <c r="N40" s="10" t="s">
        <v>12</v>
      </c>
      <c r="O40" s="10" t="s">
        <v>12</v>
      </c>
      <c r="P40" s="10" t="s">
        <v>12</v>
      </c>
      <c r="Q40" s="10" t="s">
        <v>12</v>
      </c>
      <c r="R40" s="10">
        <f t="shared" si="8"/>
        <v>100</v>
      </c>
      <c r="S40" s="10"/>
      <c r="T40" s="10">
        <f t="shared" si="5"/>
        <v>86.8327577533345</v>
      </c>
      <c r="U40" s="10">
        <f t="shared" si="5"/>
        <v>96.14183908540917</v>
      </c>
      <c r="V40" s="10">
        <f t="shared" si="6"/>
        <v>3.8581609145908238</v>
      </c>
      <c r="W40" s="10">
        <f t="shared" si="7"/>
        <v>56.9145698051948</v>
      </c>
    </row>
    <row r="41" spans="1:23" ht="12.75">
      <c r="A41" s="14" t="s">
        <v>19</v>
      </c>
      <c r="B41" s="10">
        <f t="shared" si="4"/>
        <v>29.206160093011945</v>
      </c>
      <c r="C41" s="10">
        <f t="shared" si="4"/>
        <v>37.13351724163528</v>
      </c>
      <c r="D41" s="10">
        <f t="shared" si="4"/>
        <v>16.28154486685206</v>
      </c>
      <c r="E41" s="10">
        <f t="shared" si="4"/>
        <v>6.9685193897065165</v>
      </c>
      <c r="F41" s="10">
        <f t="shared" si="4"/>
        <v>0.8106997144874647</v>
      </c>
      <c r="G41" s="10">
        <f t="shared" si="4"/>
        <v>3.2633980723960323</v>
      </c>
      <c r="H41" s="10">
        <f t="shared" si="4"/>
        <v>0.2478400981339153</v>
      </c>
      <c r="I41" s="10" t="s">
        <v>12</v>
      </c>
      <c r="J41" s="10">
        <f t="shared" si="4"/>
        <v>3.6094555961663195</v>
      </c>
      <c r="K41" s="10">
        <f t="shared" si="4"/>
        <v>2.4788649276104633</v>
      </c>
      <c r="L41" s="10" t="s">
        <v>12</v>
      </c>
      <c r="M41" s="10" t="s">
        <v>12</v>
      </c>
      <c r="N41" s="10" t="s">
        <v>12</v>
      </c>
      <c r="O41" s="10" t="s">
        <v>12</v>
      </c>
      <c r="P41" s="10" t="s">
        <v>12</v>
      </c>
      <c r="Q41" s="10" t="s">
        <v>12</v>
      </c>
      <c r="R41" s="10">
        <f t="shared" si="8"/>
        <v>100</v>
      </c>
      <c r="S41" s="10"/>
      <c r="T41" s="10">
        <f t="shared" si="5"/>
        <v>96.61716323149473</v>
      </c>
      <c r="U41" s="10">
        <f t="shared" si="5"/>
        <v>95.28344258207801</v>
      </c>
      <c r="V41" s="10">
        <f t="shared" si="6"/>
        <v>4.7165574179219805</v>
      </c>
      <c r="W41" s="10">
        <f t="shared" si="7"/>
        <v>75.11762610830974</v>
      </c>
    </row>
    <row r="42" spans="1:23" ht="12.75">
      <c r="A42" s="14" t="s">
        <v>20</v>
      </c>
      <c r="B42" s="10">
        <f t="shared" si="4"/>
        <v>44.55674806851077</v>
      </c>
      <c r="C42" s="10">
        <f t="shared" si="4"/>
        <v>24.69160017745084</v>
      </c>
      <c r="D42" s="10">
        <f t="shared" si="4"/>
        <v>15.968337925378497</v>
      </c>
      <c r="E42" s="10">
        <f t="shared" si="4"/>
        <v>3.9923806715487586</v>
      </c>
      <c r="F42" s="10">
        <f t="shared" si="4"/>
        <v>4.009098963071005</v>
      </c>
      <c r="G42" s="10">
        <f t="shared" si="4"/>
        <v>1.7443628422148707</v>
      </c>
      <c r="H42" s="10">
        <f t="shared" si="4"/>
        <v>1.0540422064458888</v>
      </c>
      <c r="I42" s="10" t="s">
        <v>12</v>
      </c>
      <c r="J42" s="10">
        <f t="shared" si="4"/>
        <v>3.983429145379367</v>
      </c>
      <c r="K42" s="10" t="s">
        <v>12</v>
      </c>
      <c r="L42" s="10" t="s">
        <v>12</v>
      </c>
      <c r="M42" s="10" t="s">
        <v>12</v>
      </c>
      <c r="N42" s="10" t="s">
        <v>12</v>
      </c>
      <c r="O42" s="10" t="s">
        <v>12</v>
      </c>
      <c r="P42" s="10" t="s">
        <v>12</v>
      </c>
      <c r="Q42" s="10" t="s">
        <v>12</v>
      </c>
      <c r="R42" s="10">
        <f t="shared" si="8"/>
        <v>100</v>
      </c>
      <c r="S42" s="10"/>
      <c r="T42" s="10">
        <f t="shared" si="5"/>
        <v>95.23513264046224</v>
      </c>
      <c r="U42" s="10">
        <f t="shared" si="5"/>
        <v>95.6179095009069</v>
      </c>
      <c r="V42" s="10">
        <f t="shared" si="6"/>
        <v>4.382090499093096</v>
      </c>
      <c r="W42" s="10">
        <f t="shared" si="7"/>
        <v>68.45521916470385</v>
      </c>
    </row>
    <row r="43" spans="1:23" ht="12.75">
      <c r="A43" s="14" t="s">
        <v>21</v>
      </c>
      <c r="B43" s="10">
        <f t="shared" si="4"/>
        <v>36.2179289176206</v>
      </c>
      <c r="C43" s="10">
        <f t="shared" si="4"/>
        <v>34.468771203942296</v>
      </c>
      <c r="D43" s="10">
        <f t="shared" si="4"/>
        <v>16.801308243352462</v>
      </c>
      <c r="E43" s="10">
        <f t="shared" si="4"/>
        <v>2.982502806770149</v>
      </c>
      <c r="F43" s="10" t="s">
        <v>12</v>
      </c>
      <c r="G43" s="10">
        <f t="shared" si="4"/>
        <v>1.9243287620037606</v>
      </c>
      <c r="H43" s="10">
        <f t="shared" si="4"/>
        <v>0.478695350947103</v>
      </c>
      <c r="I43" s="10" t="s">
        <v>12</v>
      </c>
      <c r="J43" s="10">
        <f t="shared" si="4"/>
        <v>2.5042669543467797</v>
      </c>
      <c r="K43" s="10">
        <f t="shared" si="4"/>
        <v>4.62219776101686</v>
      </c>
      <c r="L43" s="10" t="s">
        <v>12</v>
      </c>
      <c r="M43" s="10" t="s">
        <v>12</v>
      </c>
      <c r="N43" s="10" t="s">
        <v>12</v>
      </c>
      <c r="O43" s="10" t="s">
        <v>12</v>
      </c>
      <c r="P43" s="10" t="s">
        <v>12</v>
      </c>
      <c r="Q43" s="10" t="s">
        <v>12</v>
      </c>
      <c r="R43" s="10">
        <f t="shared" si="8"/>
        <v>100</v>
      </c>
      <c r="S43" s="10"/>
      <c r="T43" s="10">
        <f t="shared" si="5"/>
        <v>96.2748976407513</v>
      </c>
      <c r="U43" s="10">
        <f t="shared" si="5"/>
        <v>95.47001014820671</v>
      </c>
      <c r="V43" s="10">
        <f t="shared" si="6"/>
        <v>4.529989851793288</v>
      </c>
      <c r="W43" s="10">
        <f t="shared" si="7"/>
        <v>74.80228541915491</v>
      </c>
    </row>
    <row r="44" spans="1:23" ht="12.75">
      <c r="A44" s="14" t="s">
        <v>22</v>
      </c>
      <c r="B44" s="10">
        <f aca="true" t="shared" si="9" ref="B44:K52">B16/$R16*100</f>
        <v>32.92304644071901</v>
      </c>
      <c r="C44" s="10">
        <f t="shared" si="9"/>
        <v>29.939568725439475</v>
      </c>
      <c r="D44" s="10">
        <f t="shared" si="9"/>
        <v>22.361112639933076</v>
      </c>
      <c r="E44" s="10">
        <f t="shared" si="9"/>
        <v>2.2274813697755564</v>
      </c>
      <c r="F44" s="10" t="s">
        <v>12</v>
      </c>
      <c r="G44" s="10">
        <f t="shared" si="9"/>
        <v>1.1031734674782876</v>
      </c>
      <c r="H44" s="10" t="s">
        <v>12</v>
      </c>
      <c r="I44" s="10" t="s">
        <v>12</v>
      </c>
      <c r="J44" s="10">
        <f t="shared" si="9"/>
        <v>2.4007397052186645</v>
      </c>
      <c r="K44" s="10" t="s">
        <v>12</v>
      </c>
      <c r="L44" s="10" t="s">
        <v>12</v>
      </c>
      <c r="M44" s="10" t="s">
        <v>12</v>
      </c>
      <c r="N44" s="10" t="s">
        <v>12</v>
      </c>
      <c r="O44" s="10" t="s">
        <v>12</v>
      </c>
      <c r="P44" s="10" t="s">
        <v>12</v>
      </c>
      <c r="Q44" s="10">
        <f>Q16/$R16*100</f>
        <v>9.04487765143593</v>
      </c>
      <c r="R44" s="10">
        <f t="shared" si="8"/>
        <v>100</v>
      </c>
      <c r="S44" s="10"/>
      <c r="T44" s="10">
        <f t="shared" si="5"/>
        <v>95.29599231642365</v>
      </c>
      <c r="U44" s="10">
        <f t="shared" si="5"/>
        <v>94.58755963325677</v>
      </c>
      <c r="V44" s="10">
        <f t="shared" si="6"/>
        <v>5.412440366743228</v>
      </c>
      <c r="W44" s="10">
        <f t="shared" si="7"/>
        <v>62.27685441674361</v>
      </c>
    </row>
    <row r="45" spans="1:23" ht="12.75">
      <c r="A45" s="14" t="s">
        <v>23</v>
      </c>
      <c r="B45" s="10">
        <f t="shared" si="9"/>
        <v>36.84394055252666</v>
      </c>
      <c r="C45" s="10">
        <f t="shared" si="9"/>
        <v>22.42938724153666</v>
      </c>
      <c r="D45" s="10">
        <f t="shared" si="9"/>
        <v>12.789505325252758</v>
      </c>
      <c r="E45" s="10">
        <f t="shared" si="9"/>
        <v>2.7278145510345775</v>
      </c>
      <c r="F45" s="10">
        <f t="shared" si="9"/>
        <v>11.133053196652018</v>
      </c>
      <c r="G45" s="10">
        <f t="shared" si="9"/>
        <v>3.5080548780929455</v>
      </c>
      <c r="H45" s="10">
        <f t="shared" si="9"/>
        <v>4.195220982727204</v>
      </c>
      <c r="I45" s="10">
        <f t="shared" si="9"/>
        <v>2.8645545009328117</v>
      </c>
      <c r="J45" s="10">
        <f t="shared" si="9"/>
        <v>2.6453980772593653</v>
      </c>
      <c r="K45" s="10" t="s">
        <v>12</v>
      </c>
      <c r="L45" s="10" t="s">
        <v>12</v>
      </c>
      <c r="M45" s="10">
        <f>M17/$R17*100</f>
        <v>0.5295762872335692</v>
      </c>
      <c r="N45" s="10" t="s">
        <v>12</v>
      </c>
      <c r="O45" s="10" t="s">
        <v>12</v>
      </c>
      <c r="P45" s="10" t="s">
        <v>12</v>
      </c>
      <c r="Q45" s="10">
        <f>Q17/$R17*100</f>
        <v>0.3334944067514251</v>
      </c>
      <c r="R45" s="10">
        <f t="shared" si="8"/>
        <v>100</v>
      </c>
      <c r="S45" s="10"/>
      <c r="T45" s="10">
        <f t="shared" si="5"/>
        <v>94.54844679271321</v>
      </c>
      <c r="U45" s="10">
        <f t="shared" si="5"/>
        <v>95.82452732626076</v>
      </c>
      <c r="V45" s="10">
        <f t="shared" si="6"/>
        <v>4.175472673739235</v>
      </c>
      <c r="W45" s="10">
        <f t="shared" si="7"/>
        <v>60.50128824667846</v>
      </c>
    </row>
    <row r="46" spans="1:23" ht="12.75">
      <c r="A46" s="14" t="s">
        <v>24</v>
      </c>
      <c r="B46" s="10">
        <f t="shared" si="9"/>
        <v>38.23474857423265</v>
      </c>
      <c r="C46" s="10">
        <f t="shared" si="9"/>
        <v>20.18130548400957</v>
      </c>
      <c r="D46" s="10">
        <f t="shared" si="9"/>
        <v>10.085487343599954</v>
      </c>
      <c r="E46" s="10">
        <f t="shared" si="9"/>
        <v>2.4781703219686744</v>
      </c>
      <c r="F46" s="10">
        <f t="shared" si="9"/>
        <v>5.296458649811815</v>
      </c>
      <c r="G46" s="10">
        <f t="shared" si="9"/>
        <v>4.690745249594399</v>
      </c>
      <c r="H46" s="10">
        <f t="shared" si="9"/>
        <v>14.339427720814912</v>
      </c>
      <c r="I46" s="10">
        <f t="shared" si="9"/>
        <v>3.534541253923942</v>
      </c>
      <c r="J46" s="10">
        <f t="shared" si="9"/>
        <v>0.4798655118088051</v>
      </c>
      <c r="K46" s="10" t="s">
        <v>12</v>
      </c>
      <c r="L46" s="10" t="s">
        <v>12</v>
      </c>
      <c r="M46" s="10">
        <f>M18/$R18*100</f>
        <v>0.5332099898805149</v>
      </c>
      <c r="N46" s="10" t="s">
        <v>12</v>
      </c>
      <c r="O46" s="10" t="s">
        <v>12</v>
      </c>
      <c r="P46" s="10" t="s">
        <v>12</v>
      </c>
      <c r="Q46" s="10">
        <f>Q18/$R18*100</f>
        <v>0.14603990035476896</v>
      </c>
      <c r="R46" s="10">
        <f t="shared" si="8"/>
        <v>100</v>
      </c>
      <c r="S46" s="10"/>
      <c r="T46" s="10">
        <f t="shared" si="5"/>
        <v>92.02537476181833</v>
      </c>
      <c r="U46" s="10">
        <f t="shared" si="5"/>
        <v>95.25601938082279</v>
      </c>
      <c r="V46" s="10">
        <f t="shared" si="6"/>
        <v>4.74398061917721</v>
      </c>
      <c r="W46" s="10">
        <f t="shared" si="7"/>
        <v>49.87789584845885</v>
      </c>
    </row>
    <row r="47" spans="1:23" ht="12.75">
      <c r="A47" s="14" t="s">
        <v>25</v>
      </c>
      <c r="B47" s="10">
        <f t="shared" si="9"/>
        <v>45.397336091558486</v>
      </c>
      <c r="C47" s="10">
        <f t="shared" si="9"/>
        <v>20.503318075242856</v>
      </c>
      <c r="D47" s="10">
        <f t="shared" si="9"/>
        <v>9.192771593596078</v>
      </c>
      <c r="E47" s="10">
        <f t="shared" si="9"/>
        <v>2.533497765986807</v>
      </c>
      <c r="F47" s="10">
        <f t="shared" si="9"/>
        <v>6.852714257653701</v>
      </c>
      <c r="G47" s="10">
        <f t="shared" si="9"/>
        <v>3.921395555842871</v>
      </c>
      <c r="H47" s="10">
        <f t="shared" si="9"/>
        <v>5.513052256266302</v>
      </c>
      <c r="I47" s="10">
        <f t="shared" si="9"/>
        <v>4.615966045983128</v>
      </c>
      <c r="J47" s="10">
        <f t="shared" si="9"/>
        <v>1.0237673145346367</v>
      </c>
      <c r="K47" s="10" t="s">
        <v>12</v>
      </c>
      <c r="L47" s="10" t="s">
        <v>12</v>
      </c>
      <c r="M47" s="10" t="s">
        <v>12</v>
      </c>
      <c r="N47" s="10" t="s">
        <v>12</v>
      </c>
      <c r="O47" s="10" t="s">
        <v>12</v>
      </c>
      <c r="P47" s="10" t="s">
        <v>12</v>
      </c>
      <c r="Q47" s="10">
        <f>Q19/$R19*100</f>
        <v>0.44618104333513187</v>
      </c>
      <c r="R47" s="10">
        <f t="shared" si="8"/>
        <v>100</v>
      </c>
      <c r="S47" s="10"/>
      <c r="T47" s="10">
        <f t="shared" si="5"/>
        <v>88.23959329311528</v>
      </c>
      <c r="U47" s="10">
        <f t="shared" si="5"/>
        <v>94.63685060714123</v>
      </c>
      <c r="V47" s="10">
        <f t="shared" si="6"/>
        <v>5.363149392858781</v>
      </c>
      <c r="W47" s="10">
        <f t="shared" si="7"/>
        <v>48.19567840298344</v>
      </c>
    </row>
    <row r="48" spans="1:23" ht="12.75">
      <c r="A48" s="14" t="s">
        <v>26</v>
      </c>
      <c r="B48" s="10">
        <f t="shared" si="9"/>
        <v>41.60354709855288</v>
      </c>
      <c r="C48" s="10">
        <f t="shared" si="9"/>
        <v>22.9606437402257</v>
      </c>
      <c r="D48" s="10">
        <f t="shared" si="9"/>
        <v>11.852531015841429</v>
      </c>
      <c r="E48" s="10">
        <f t="shared" si="9"/>
        <v>1.3521313132531727</v>
      </c>
      <c r="F48" s="10">
        <f t="shared" si="9"/>
        <v>9.101091419823598</v>
      </c>
      <c r="G48" s="10">
        <f t="shared" si="9"/>
        <v>2.150774546786791</v>
      </c>
      <c r="H48" s="10">
        <f t="shared" si="9"/>
        <v>2.7700437037794274</v>
      </c>
      <c r="I48" s="10">
        <f t="shared" si="9"/>
        <v>7.798803876511901</v>
      </c>
      <c r="J48" s="10">
        <f t="shared" si="9"/>
        <v>0.4104332852251002</v>
      </c>
      <c r="K48" s="10" t="s">
        <v>12</v>
      </c>
      <c r="L48" s="10" t="s">
        <v>12</v>
      </c>
      <c r="M48" s="10" t="s">
        <v>12</v>
      </c>
      <c r="N48" s="10" t="s">
        <v>12</v>
      </c>
      <c r="O48" s="10" t="s">
        <v>12</v>
      </c>
      <c r="P48" s="10" t="s">
        <v>12</v>
      </c>
      <c r="Q48" s="10" t="s">
        <v>12</v>
      </c>
      <c r="R48" s="10">
        <f t="shared" si="8"/>
        <v>100</v>
      </c>
      <c r="S48" s="10"/>
      <c r="T48" s="10">
        <f t="shared" si="5"/>
        <v>94.30811061969746</v>
      </c>
      <c r="U48" s="10">
        <f t="shared" si="5"/>
        <v>95.79549221584567</v>
      </c>
      <c r="V48" s="10">
        <f t="shared" si="6"/>
        <v>4.204507784154327</v>
      </c>
      <c r="W48" s="10">
        <f t="shared" si="7"/>
        <v>49.99131994676234</v>
      </c>
    </row>
    <row r="49" spans="1:23" ht="12.75">
      <c r="A49" s="14" t="s">
        <v>27</v>
      </c>
      <c r="B49" s="10">
        <f t="shared" si="9"/>
        <v>45.21430971802157</v>
      </c>
      <c r="C49" s="10">
        <f t="shared" si="9"/>
        <v>24.52231353340326</v>
      </c>
      <c r="D49" s="10">
        <f t="shared" si="9"/>
        <v>10.689518223199828</v>
      </c>
      <c r="E49" s="10">
        <f t="shared" si="9"/>
        <v>2.1388540955949993</v>
      </c>
      <c r="F49" s="10">
        <f t="shared" si="9"/>
        <v>2.235256978176967</v>
      </c>
      <c r="G49" s="10" t="s">
        <v>12</v>
      </c>
      <c r="H49" s="10">
        <f t="shared" si="9"/>
        <v>11.170514295800704</v>
      </c>
      <c r="I49" s="10">
        <f t="shared" si="9"/>
        <v>1.6106749220121046</v>
      </c>
      <c r="J49" s="10" t="s">
        <v>12</v>
      </c>
      <c r="K49" s="10" t="s">
        <v>12</v>
      </c>
      <c r="L49" s="10" t="s">
        <v>12</v>
      </c>
      <c r="M49" s="10">
        <f>M21/$R21*100</f>
        <v>2.418558233790568</v>
      </c>
      <c r="N49" s="10" t="s">
        <v>12</v>
      </c>
      <c r="O49" s="10" t="s">
        <v>12</v>
      </c>
      <c r="P49" s="10" t="s">
        <v>12</v>
      </c>
      <c r="Q49" s="10" t="s">
        <v>12</v>
      </c>
      <c r="R49" s="10">
        <f t="shared" si="8"/>
        <v>100</v>
      </c>
      <c r="S49" s="10"/>
      <c r="T49" s="10">
        <f t="shared" si="5"/>
        <v>92.46186732579008</v>
      </c>
      <c r="U49" s="10">
        <f t="shared" si="5"/>
        <v>94.20140632044792</v>
      </c>
      <c r="V49" s="10">
        <f t="shared" si="6"/>
        <v>5.7985936795520745</v>
      </c>
      <c r="W49" s="10">
        <f t="shared" si="7"/>
        <v>52.39880886732106</v>
      </c>
    </row>
    <row r="50" spans="1:23" ht="12.75">
      <c r="A50" s="14" t="s">
        <v>28</v>
      </c>
      <c r="B50" s="10">
        <f t="shared" si="9"/>
        <v>42.97487314850923</v>
      </c>
      <c r="C50" s="10">
        <f t="shared" si="9"/>
        <v>23.21185044259956</v>
      </c>
      <c r="D50" s="10">
        <f t="shared" si="9"/>
        <v>13.290948066965866</v>
      </c>
      <c r="E50" s="10">
        <f t="shared" si="9"/>
        <v>1.0731940427699722</v>
      </c>
      <c r="F50" s="10">
        <f t="shared" si="9"/>
        <v>8.071271264953374</v>
      </c>
      <c r="G50" s="10">
        <f t="shared" si="9"/>
        <v>3.901345493644464</v>
      </c>
      <c r="H50" s="10">
        <f t="shared" si="9"/>
        <v>3.2416726589109364</v>
      </c>
      <c r="I50" s="10">
        <f t="shared" si="9"/>
        <v>3.4797093968158075</v>
      </c>
      <c r="J50" s="10">
        <f t="shared" si="9"/>
        <v>0.43752775404673727</v>
      </c>
      <c r="K50" s="10" t="s">
        <v>12</v>
      </c>
      <c r="L50" s="10" t="s">
        <v>12</v>
      </c>
      <c r="M50" s="10" t="s">
        <v>12</v>
      </c>
      <c r="N50" s="10" t="s">
        <v>12</v>
      </c>
      <c r="O50" s="10" t="s">
        <v>12</v>
      </c>
      <c r="P50" s="10" t="s">
        <v>12</v>
      </c>
      <c r="Q50" s="10">
        <f>Q22/$R22*100</f>
        <v>0.3176077307840561</v>
      </c>
      <c r="R50" s="10">
        <f t="shared" si="8"/>
        <v>100</v>
      </c>
      <c r="S50" s="24"/>
      <c r="T50" s="10">
        <f t="shared" si="5"/>
        <v>88.72155824836754</v>
      </c>
      <c r="U50" s="10">
        <f t="shared" si="5"/>
        <v>94.39346693518958</v>
      </c>
      <c r="V50" s="10">
        <f t="shared" si="6"/>
        <v>5.606533064810412</v>
      </c>
      <c r="W50" s="10">
        <f t="shared" si="7"/>
        <v>52.74673143702917</v>
      </c>
    </row>
    <row r="51" spans="1:23" ht="12.75">
      <c r="A51" s="14" t="s">
        <v>29</v>
      </c>
      <c r="B51" s="10">
        <f t="shared" si="9"/>
        <v>38.56175378682372</v>
      </c>
      <c r="C51" s="10">
        <f t="shared" si="9"/>
        <v>20.883226650555482</v>
      </c>
      <c r="D51" s="10">
        <f t="shared" si="9"/>
        <v>10.48312474461843</v>
      </c>
      <c r="E51" s="10">
        <f t="shared" si="9"/>
        <v>3.170521554765246</v>
      </c>
      <c r="F51" s="10">
        <f t="shared" si="9"/>
        <v>9.69016917192904</v>
      </c>
      <c r="G51" s="10">
        <f t="shared" si="9"/>
        <v>6.731039642396279</v>
      </c>
      <c r="H51" s="10">
        <f t="shared" si="9"/>
        <v>3.9937080260344553</v>
      </c>
      <c r="I51" s="10">
        <f t="shared" si="9"/>
        <v>4.620483362465334</v>
      </c>
      <c r="J51" s="10">
        <f t="shared" si="9"/>
        <v>1.2969683432256547</v>
      </c>
      <c r="K51" s="10" t="s">
        <v>12</v>
      </c>
      <c r="L51" s="10" t="s">
        <v>12</v>
      </c>
      <c r="M51" s="10" t="s">
        <v>12</v>
      </c>
      <c r="N51" s="10" t="s">
        <v>12</v>
      </c>
      <c r="O51" s="10" t="s">
        <v>12</v>
      </c>
      <c r="P51" s="10" t="s">
        <v>12</v>
      </c>
      <c r="Q51" s="10">
        <f>Q23/$R23*100</f>
        <v>0.5690047171863556</v>
      </c>
      <c r="R51" s="10">
        <f t="shared" si="8"/>
        <v>100</v>
      </c>
      <c r="S51" s="24"/>
      <c r="T51" s="10">
        <f t="shared" si="5"/>
        <v>90.45702355932144</v>
      </c>
      <c r="U51" s="10">
        <f t="shared" si="5"/>
        <v>95.76796690764294</v>
      </c>
      <c r="V51" s="10">
        <f t="shared" si="6"/>
        <v>4.232033092357057</v>
      </c>
      <c r="W51" s="10">
        <f t="shared" si="7"/>
        <v>39.75518406869462</v>
      </c>
    </row>
    <row r="52" spans="1:23" ht="12.75">
      <c r="A52" s="14" t="s">
        <v>30</v>
      </c>
      <c r="B52" s="10">
        <f t="shared" si="9"/>
        <v>47.87484949415646</v>
      </c>
      <c r="C52" s="10" t="s">
        <v>12</v>
      </c>
      <c r="D52" s="10" t="s">
        <v>12</v>
      </c>
      <c r="E52" s="10">
        <f t="shared" si="9"/>
        <v>3.202316630715824</v>
      </c>
      <c r="F52" s="10" t="s">
        <v>12</v>
      </c>
      <c r="G52" s="10">
        <f t="shared" si="9"/>
        <v>2.5643157640580054</v>
      </c>
      <c r="H52" s="10">
        <f t="shared" si="9"/>
        <v>5.00854665321375</v>
      </c>
      <c r="I52" s="10" t="s">
        <v>12</v>
      </c>
      <c r="J52" s="10" t="s">
        <v>12</v>
      </c>
      <c r="K52" s="10">
        <f t="shared" si="9"/>
        <v>7.502666331942737</v>
      </c>
      <c r="L52" s="10">
        <f>L24/$R24*100</f>
        <v>29.684469395945897</v>
      </c>
      <c r="M52" s="10">
        <f>M24/$R24*100</f>
        <v>4.162835729967332</v>
      </c>
      <c r="N52" s="10" t="s">
        <v>12</v>
      </c>
      <c r="O52" s="10" t="s">
        <v>12</v>
      </c>
      <c r="P52" s="10" t="s">
        <v>12</v>
      </c>
      <c r="Q52" s="10" t="s">
        <v>12</v>
      </c>
      <c r="R52" s="10">
        <f t="shared" si="8"/>
        <v>100</v>
      </c>
      <c r="S52" s="24"/>
      <c r="T52" s="10">
        <f t="shared" si="5"/>
        <v>92.38563302527368</v>
      </c>
      <c r="U52" s="10">
        <f t="shared" si="5"/>
        <v>95.3818302166788</v>
      </c>
      <c r="V52" s="10">
        <f t="shared" si="6"/>
        <v>4.618169783321209</v>
      </c>
      <c r="W52" s="10">
        <f t="shared" si="7"/>
        <v>63.863936591809775</v>
      </c>
    </row>
    <row r="53" spans="1:23" ht="12.75">
      <c r="A53" s="17" t="s">
        <v>5</v>
      </c>
      <c r="B53" s="23">
        <f aca="true" t="shared" si="10" ref="B53:K53">B25/$R25*100</f>
        <v>41.229207755781886</v>
      </c>
      <c r="C53" s="23">
        <f t="shared" si="10"/>
        <v>21.79955344904992</v>
      </c>
      <c r="D53" s="23">
        <f t="shared" si="10"/>
        <v>14.082311642792583</v>
      </c>
      <c r="E53" s="23">
        <f t="shared" si="10"/>
        <v>4.45626355369622</v>
      </c>
      <c r="F53" s="23">
        <f t="shared" si="10"/>
        <v>4.396883771676498</v>
      </c>
      <c r="G53" s="23">
        <f t="shared" si="10"/>
        <v>3.8575636225743204</v>
      </c>
      <c r="H53" s="23">
        <f t="shared" si="10"/>
        <v>2.9594640164983184</v>
      </c>
      <c r="I53" s="23">
        <f t="shared" si="10"/>
        <v>1.9532847183115907</v>
      </c>
      <c r="J53" s="23">
        <f t="shared" si="10"/>
        <v>1.3898019803380997</v>
      </c>
      <c r="K53" s="23">
        <f t="shared" si="10"/>
        <v>1.0015257342278119</v>
      </c>
      <c r="L53" s="23">
        <f aca="true" t="shared" si="11" ref="L53:R53">L25/$R25*100</f>
        <v>0.7098654294075187</v>
      </c>
      <c r="M53" s="23">
        <f t="shared" si="11"/>
        <v>0.6458320834288805</v>
      </c>
      <c r="N53" s="23">
        <f t="shared" si="11"/>
        <v>0.4591847835417859</v>
      </c>
      <c r="O53" s="23">
        <f t="shared" si="11"/>
        <v>0.23351943382989576</v>
      </c>
      <c r="P53" s="23">
        <f t="shared" si="11"/>
        <v>0.2254971025350682</v>
      </c>
      <c r="Q53" s="23">
        <f t="shared" si="11"/>
        <v>0.6002409223096101</v>
      </c>
      <c r="R53" s="23">
        <f t="shared" si="11"/>
        <v>100</v>
      </c>
      <c r="S53" s="24"/>
      <c r="T53" s="23">
        <f>U25/T25*100</f>
        <v>93.88645182094803</v>
      </c>
      <c r="U53" s="23">
        <f>V25/U25*100</f>
        <v>95.47577968269343</v>
      </c>
      <c r="V53" s="23">
        <f>W25/U25*100</f>
        <v>4.5242203173065665</v>
      </c>
      <c r="W53" s="23">
        <f>X25/W25*100</f>
        <v>62.894758077531385</v>
      </c>
    </row>
    <row r="54" spans="1:19" ht="12.75">
      <c r="A54" s="11" t="s">
        <v>50</v>
      </c>
      <c r="S54" s="21"/>
    </row>
    <row r="55" spans="1:19" ht="12.75">
      <c r="A55" s="2" t="s">
        <v>32</v>
      </c>
      <c r="S55" s="21"/>
    </row>
  </sheetData>
  <printOptions gridLines="1"/>
  <pageMargins left="0.22" right="0.24" top="0.98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Francesca Rodolfi</dc:creator>
  <cp:keywords/>
  <dc:description/>
  <cp:lastModifiedBy>utente</cp:lastModifiedBy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